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achs/LOWA Boots, LLC Dropbox/Peter Sachs/LOWA Spring 2021 Price Lists &amp; Programs/"/>
    </mc:Choice>
  </mc:AlternateContent>
  <xr:revisionPtr revIDLastSave="0" documentId="13_ncr:1_{DD879466-1BE6-1245-83BE-F8105CA0D93B}" xr6:coauthVersionLast="45" xr6:coauthVersionMax="45" xr10:uidLastSave="{00000000-0000-0000-0000-000000000000}"/>
  <bookViews>
    <workbookView xWindow="30660" yWindow="2160" windowWidth="30600" windowHeight="19460" xr2:uid="{4A8D6CC9-6A27-CB4E-85D0-C4FA0C23D0A2}"/>
  </bookViews>
  <sheets>
    <sheet name="Sheet1" sheetId="1" r:id="rId1"/>
  </sheets>
  <definedNames>
    <definedName name="_xlnm.Print_Area" localSheetId="0">Sheet1!$A$1:$AH$40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1" l="1"/>
  <c r="K3" i="1"/>
  <c r="AG11" i="1"/>
  <c r="AH11" i="1" s="1"/>
  <c r="AG12" i="1"/>
  <c r="AH12" i="1" s="1"/>
  <c r="AG13" i="1"/>
  <c r="AH13" i="1"/>
  <c r="AG14" i="1"/>
  <c r="AH14" i="1"/>
  <c r="AG15" i="1"/>
  <c r="AH15" i="1"/>
  <c r="AG39" i="1" l="1"/>
  <c r="AH39" i="1" s="1"/>
  <c r="AH18" i="1"/>
  <c r="AH22" i="1"/>
  <c r="AH26" i="1"/>
  <c r="AH30" i="1"/>
  <c r="AH34" i="1"/>
  <c r="AH38" i="1"/>
  <c r="AG10" i="1"/>
  <c r="AH10" i="1" s="1"/>
  <c r="AG16" i="1"/>
  <c r="AH16" i="1" s="1"/>
  <c r="AG17" i="1"/>
  <c r="AH17" i="1" s="1"/>
  <c r="AG18" i="1"/>
  <c r="AG19" i="1"/>
  <c r="AH19" i="1" s="1"/>
  <c r="AG20" i="1"/>
  <c r="AH20" i="1" s="1"/>
  <c r="AG21" i="1"/>
  <c r="AH21" i="1" s="1"/>
  <c r="AG22" i="1"/>
  <c r="AG23" i="1"/>
  <c r="AH23" i="1" s="1"/>
  <c r="AG24" i="1"/>
  <c r="AH24" i="1" s="1"/>
  <c r="AG25" i="1"/>
  <c r="AH25" i="1" s="1"/>
  <c r="AG26" i="1"/>
  <c r="AG27" i="1"/>
  <c r="AH27" i="1" s="1"/>
  <c r="AG28" i="1"/>
  <c r="AH28" i="1" s="1"/>
  <c r="AG29" i="1"/>
  <c r="AH29" i="1" s="1"/>
  <c r="AG30" i="1"/>
  <c r="AG31" i="1"/>
  <c r="AH31" i="1" s="1"/>
  <c r="AG32" i="1"/>
  <c r="AH32" i="1" s="1"/>
  <c r="AG33" i="1"/>
  <c r="AH33" i="1" s="1"/>
  <c r="AG34" i="1"/>
  <c r="AG35" i="1"/>
  <c r="AH35" i="1" s="1"/>
  <c r="AG36" i="1"/>
  <c r="AH36" i="1" s="1"/>
  <c r="AG37" i="1"/>
  <c r="AH37" i="1" s="1"/>
  <c r="AG38" i="1"/>
  <c r="AG40" i="1"/>
  <c r="AH40" i="1" s="1"/>
  <c r="AG9" i="1"/>
  <c r="AH9" i="1" s="1"/>
  <c r="P5" i="1" l="1"/>
  <c r="P4" i="1"/>
  <c r="P6" i="1" s="1"/>
  <c r="K4" i="1"/>
</calcChain>
</file>

<file path=xl/sharedStrings.xml><?xml version="1.0" encoding="utf-8"?>
<sst xmlns="http://schemas.openxmlformats.org/spreadsheetml/2006/main" count="93" uniqueCount="89">
  <si>
    <t>Cells in Yellow Must be Filled Out!</t>
  </si>
  <si>
    <t>ORDERS WRITTEN FOR DATES BEFORE FIRST SHIP DATE WILL ONLY BE CONFIRMED FOR THE FIRST SHIP DATE OR LATER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</si>
  <si>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</si>
  <si>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</si>
  <si>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</si>
  <si>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</si>
  <si>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</si>
  <si>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</si>
  <si>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</si>
  <si>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</si>
  <si>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</si>
  <si>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</si>
  <si>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Address</t>
  </si>
  <si>
    <t>Ship to Id #</t>
  </si>
  <si>
    <t>Ship Via</t>
  </si>
  <si>
    <t>Total models</t>
  </si>
  <si>
    <t>Cost w/Disc</t>
  </si>
  <si>
    <t>Buyer email</t>
  </si>
  <si>
    <t>City/State/Zip</t>
  </si>
  <si>
    <t>Requested Ship Date</t>
  </si>
  <si>
    <t>Shipping Account #</t>
  </si>
  <si>
    <t>Discount %           (enter as %)</t>
  </si>
  <si>
    <t>Total Retail</t>
  </si>
  <si>
    <t>Buyer Phone</t>
  </si>
  <si>
    <t>Phone</t>
  </si>
  <si>
    <t>Cancel Date</t>
  </si>
  <si>
    <t>Terms</t>
  </si>
  <si>
    <t>Margin w/Disc</t>
  </si>
  <si>
    <t>Notes</t>
  </si>
  <si>
    <t>ITEM NUMBER</t>
  </si>
  <si>
    <t>MODEL NAME</t>
  </si>
  <si>
    <t>FIRST SHIP DATE</t>
  </si>
  <si>
    <t>COLOR</t>
  </si>
  <si>
    <t>SIZES</t>
  </si>
  <si>
    <t>2021 MAP/MSRP</t>
  </si>
  <si>
    <t>DEALER MARGIN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</si>
  <si>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</si>
  <si>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</si>
  <si>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</si>
  <si>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</si>
  <si>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</si>
  <si>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</si>
  <si>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</si>
  <si>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</si>
  <si>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</si>
  <si>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</si>
  <si>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</si>
  <si>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</si>
  <si>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</si>
  <si>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</si>
  <si>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</si>
  <si>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>Shoe Display - 8 shoes</t>
  </si>
  <si>
    <t>Display - Shoes &amp; Socks</t>
  </si>
  <si>
    <t>Multi-Display</t>
  </si>
  <si>
    <t>Cardboard Diplay</t>
  </si>
  <si>
    <t>Training Manual</t>
  </si>
  <si>
    <t>Made In Europe Pyramid</t>
  </si>
  <si>
    <t>Logo Display</t>
  </si>
  <si>
    <t>Shoe Presenter</t>
  </si>
  <si>
    <t>Made In Europe Shoe Clip - set of 10</t>
  </si>
  <si>
    <t>Beach Flag</t>
  </si>
  <si>
    <t>Flag Image 1200X 1000 mm</t>
  </si>
  <si>
    <t>Flag Image 600x1500 mm</t>
  </si>
  <si>
    <t>Small Beach Flag</t>
  </si>
  <si>
    <t>Deco Cube</t>
  </si>
  <si>
    <t>Cap</t>
  </si>
  <si>
    <t>PAC - Multifunction Bandana</t>
  </si>
  <si>
    <t>PAC - Multifunction Bandana - Kids</t>
  </si>
  <si>
    <t>Key Chain - set of 10</t>
  </si>
  <si>
    <t>Pens - each</t>
  </si>
  <si>
    <t>LOWA Carpet</t>
  </si>
  <si>
    <t>SLATSHELF</t>
  </si>
  <si>
    <t>Slat Wall Shelf - Black</t>
  </si>
  <si>
    <t>Slat Wall Shelf - White</t>
  </si>
  <si>
    <t>WALLSIGN</t>
  </si>
  <si>
    <t>Wall Sign - Black</t>
  </si>
  <si>
    <t>Wall Sign - White</t>
  </si>
  <si>
    <t>2021 Value</t>
  </si>
  <si>
    <t>Lowa Spring 2021 Master Auto Order Form - POS Materials</t>
  </si>
  <si>
    <t xml:space="preserve">POS Pricing Shows Relative Values. POS Orders should equal 2% of a Dealer's Preseason Booking Order </t>
  </si>
  <si>
    <t>SHOPPINGBAG</t>
  </si>
  <si>
    <t>LOWA Shopping Bag</t>
  </si>
  <si>
    <t>Columns Moving Forward</t>
  </si>
  <si>
    <t>Lunchbox</t>
  </si>
  <si>
    <t>Decocubes - Microadventure</t>
  </si>
  <si>
    <t>Outdoor Seat Cushion</t>
  </si>
  <si>
    <t>Kids Adventure Bag</t>
  </si>
  <si>
    <t>Organic Picnic Blanket</t>
  </si>
  <si>
    <t>Expert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</si>
</sst>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theme="10"/>
      <name val="Arial"/>
      <family val="2"/>
    </font>
    <font>
      <i/>
      <sz val="14"/>
      <name val="DIN Condensed Bold"/>
    </font>
    <font>
      <b/>
      <sz val="14"/>
      <name val="DIN Condensed Bold"/>
    </font>
    <font>
      <sz val="14"/>
      <name val="DIN Condensed Bold"/>
    </font>
    <font>
      <sz val="14"/>
      <color theme="1"/>
      <name val="Calibri"/>
      <family val="2"/>
      <scheme val="minor"/>
    </font>
    <font>
      <sz val="16"/>
      <color rgb="FFFF0000"/>
      <name val="DIN Condensed Bold"/>
    </font>
    <font>
      <b/>
      <sz val="14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 wrapText="1"/>
    </xf>
    <xf numFmtId="1" fontId="3" fillId="0" borderId="0" xfId="0" applyNumberFormat="1" applyFo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44" fontId="7" fillId="0" borderId="0" xfId="2" applyFont="1" applyAlignment="1" applyProtection="1">
      <alignment horizontal="right" wrapText="1" shrinkToFit="1"/>
      <protection locked="0"/>
    </xf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right" wrapText="1"/>
      <protection locked="0"/>
    </xf>
    <xf numFmtId="165" fontId="3" fillId="2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4" fontId="11" fillId="0" borderId="0" xfId="2" applyNumberFormat="1" applyFont="1" applyBorder="1" applyAlignment="1"/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9" fontId="3" fillId="0" borderId="0" xfId="3" applyFont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4" fontId="12" fillId="4" borderId="9" xfId="0" applyNumberFormat="1" applyFont="1" applyFill="1" applyBorder="1" applyAlignment="1">
      <alignment horizontal="center" vertical="center" wrapText="1"/>
    </xf>
    <xf numFmtId="164" fontId="12" fillId="4" borderId="9" xfId="2" applyNumberFormat="1" applyFont="1" applyFill="1" applyBorder="1" applyAlignment="1">
      <alignment horizontal="center" vertical="center" wrapText="1"/>
    </xf>
    <xf numFmtId="9" fontId="12" fillId="4" borderId="9" xfId="3" applyFont="1" applyFill="1" applyBorder="1" applyAlignment="1">
      <alignment horizontal="center" vertical="center" wrapText="1"/>
    </xf>
    <xf numFmtId="2" fontId="12" fillId="4" borderId="9" xfId="1" applyNumberFormat="1" applyFont="1" applyFill="1" applyBorder="1" applyAlignment="1">
      <alignment horizontal="center" vertical="center" wrapText="1"/>
    </xf>
    <xf numFmtId="49" fontId="6" fillId="4" borderId="9" xfId="5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6" applyNumberFormat="1" applyFont="1" applyFill="1" applyBorder="1" applyAlignment="1" applyProtection="1">
      <alignment horizontal="center" vertical="center" wrapText="1"/>
      <protection locked="0"/>
    </xf>
    <xf numFmtId="49" fontId="6" fillId="4" borderId="8" xfId="6" applyNumberFormat="1" applyFont="1" applyFill="1" applyBorder="1" applyAlignment="1" applyProtection="1">
      <alignment horizontal="center" vertical="center" wrapText="1"/>
      <protection locked="0"/>
    </xf>
    <xf numFmtId="49" fontId="6" fillId="4" borderId="8" xfId="6" applyNumberFormat="1" applyFont="1" applyFill="1" applyBorder="1" applyAlignment="1">
      <alignment horizontal="center" vertical="center" wrapText="1"/>
    </xf>
    <xf numFmtId="9" fontId="6" fillId="4" borderId="8" xfId="3" applyFont="1" applyFill="1" applyBorder="1" applyAlignment="1" applyProtection="1">
      <alignment horizontal="center" vertical="center" wrapText="1"/>
    </xf>
    <xf numFmtId="49" fontId="6" fillId="4" borderId="10" xfId="6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14" fillId="5" borderId="0" xfId="0" applyFont="1" applyFill="1"/>
    <xf numFmtId="2" fontId="14" fillId="0" borderId="11" xfId="1" applyNumberFormat="1" applyFont="1" applyBorder="1" applyAlignment="1">
      <alignment horizontal="center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64" fontId="15" fillId="0" borderId="7" xfId="2" applyNumberFormat="1" applyFont="1" applyBorder="1" applyAlignment="1"/>
    <xf numFmtId="49" fontId="16" fillId="4" borderId="9" xfId="5" applyNumberFormat="1" applyFont="1" applyFill="1" applyBorder="1" applyAlignment="1" applyProtection="1">
      <alignment horizontal="center" vertical="center" wrapText="1"/>
      <protection locked="0"/>
    </xf>
    <xf numFmtId="49" fontId="16" fillId="4" borderId="9" xfId="6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1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37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0" fillId="2" borderId="2" xfId="4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9" fontId="3" fillId="2" borderId="1" xfId="3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</cellXfs>
  <cellStyles count="7">
    <cellStyle name="Comma" xfId="1" builtinId="3"/>
    <cellStyle name="Comma 2" xfId="5" xr:uid="{6F0E2D54-68BB-BA44-A47E-85448ABB3775}"/>
    <cellStyle name="Currency" xfId="2" builtinId="4"/>
    <cellStyle name="Hyperlink" xfId="4" builtinId="8"/>
    <cellStyle name="Normal" xfId="0" builtinId="0"/>
    <cellStyle name="Normal 2" xfId="6" xr:uid="{4B0D150E-4009-9B41-A81C-912513C00117}"/>
    <cellStyle name="Percent" xfId="3" builtinId="5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16FDDB-DF75-4949-94A4-76B26EF13A4A}"/>
            </a:ext>
          </a:extLst>
        </xdr:cNvPr>
        <xdr:cNvSpPr txBox="1"/>
      </xdr:nvSpPr>
      <xdr:spPr>
        <a:xfrm>
          <a:off x="640080" y="27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1ED3-F6F0-AB43-A0D2-B56C8C75957D}">
  <sheetPr>
    <pageSetUpPr fitToPage="1"/>
  </sheetPr>
  <dimension ref="A1:AL46"/>
  <sheetViews>
    <sheetView tabSelected="1" topLeftCell="B9" zoomScale="110" zoomScaleNormal="110" workbookViewId="0">
      <selection activeCell="I9" sqref="I9:I40"/>
    </sheetView>
  </sheetViews>
  <sheetFormatPr baseColWidth="10" defaultRowHeight="16"/>
  <cols>
    <col min="1" max="1" width="17.83203125" customWidth="1"/>
    <col min="2" max="2" width="34.1640625" customWidth="1"/>
    <col min="3" max="3" width="12.6640625" customWidth="1"/>
    <col min="5" max="5" width="22.1640625" customWidth="1"/>
    <col min="6" max="6" width="13.1640625" customWidth="1"/>
    <col min="26" max="32" width="0" hidden="1" customWidth="1"/>
    <col min="35" max="38" width="0" hidden="1" customWidth="1"/>
  </cols>
  <sheetData>
    <row r="1" spans="1:38" s="7" customFormat="1" ht="18">
      <c r="A1" s="1" t="s">
        <v>78</v>
      </c>
      <c r="B1" s="2"/>
      <c r="C1" s="3"/>
      <c r="E1" s="63" t="s">
        <v>0</v>
      </c>
      <c r="F1" s="63"/>
      <c r="G1" s="63"/>
      <c r="H1" s="2"/>
      <c r="I1" s="4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2"/>
      <c r="AI1" s="5"/>
      <c r="AJ1" s="5"/>
      <c r="AK1" s="6"/>
      <c r="AL1" s="2"/>
    </row>
    <row r="2" spans="1:38" s="7" customFormat="1" ht="18">
      <c r="A2" s="5"/>
      <c r="B2" s="8" t="s">
        <v>2</v>
      </c>
      <c r="D2" s="52" t="s">
        <v>3</v>
      </c>
      <c r="E2" s="52"/>
      <c r="F2" s="9"/>
      <c r="G2" s="10"/>
      <c r="I2" s="9"/>
      <c r="K2" s="52" t="s">
        <v>4</v>
      </c>
      <c r="L2" s="52"/>
      <c r="M2" s="52"/>
      <c r="N2" s="52"/>
      <c r="O2" s="52"/>
      <c r="P2" s="52"/>
      <c r="Q2" s="52"/>
      <c r="R2" s="10"/>
      <c r="S2" s="10"/>
      <c r="T2" s="10"/>
      <c r="U2" s="52" t="s">
        <v>5</v>
      </c>
      <c r="V2" s="52"/>
      <c r="W2" s="52"/>
      <c r="X2" s="52"/>
      <c r="Y2" s="52"/>
      <c r="Z2" s="10"/>
      <c r="AA2" s="10"/>
      <c r="AB2" s="10"/>
      <c r="AC2" s="2"/>
      <c r="AD2" s="2"/>
      <c r="AE2" s="2"/>
      <c r="AF2" s="5"/>
      <c r="AG2" s="5"/>
      <c r="AH2" s="2"/>
      <c r="AI2" s="5"/>
      <c r="AJ2" s="5"/>
      <c r="AK2" s="6"/>
      <c r="AL2" s="2"/>
    </row>
    <row r="3" spans="1:38" s="7" customFormat="1" ht="29" customHeight="1">
      <c r="A3" s="11" t="s">
        <v>6</v>
      </c>
      <c r="B3" s="12"/>
      <c r="C3" s="13" t="s">
        <v>7</v>
      </c>
      <c r="D3" s="53"/>
      <c r="E3" s="53"/>
      <c r="F3" s="11" t="s">
        <v>8</v>
      </c>
      <c r="G3" s="54"/>
      <c r="H3" s="54"/>
      <c r="I3" s="2"/>
      <c r="J3" s="11" t="s">
        <v>9</v>
      </c>
      <c r="K3" s="55">
        <f>SUM(AG9:AG40)</f>
        <v>0</v>
      </c>
      <c r="L3" s="55"/>
      <c r="M3" s="2"/>
      <c r="N3" s="2"/>
      <c r="O3" s="11" t="s">
        <v>10</v>
      </c>
      <c r="P3" s="56">
        <f>SUM(AH9:AH40)</f>
        <v>0</v>
      </c>
      <c r="Q3" s="56"/>
      <c r="R3" s="2"/>
      <c r="S3" s="5"/>
      <c r="T3" s="11" t="s">
        <v>11</v>
      </c>
      <c r="U3" s="57"/>
      <c r="V3" s="57"/>
      <c r="W3" s="57"/>
      <c r="X3" s="57"/>
      <c r="Y3" s="57"/>
      <c r="Z3" s="14"/>
      <c r="AA3" s="10"/>
      <c r="AB3" s="10"/>
      <c r="AC3" s="10"/>
      <c r="AD3" s="10"/>
      <c r="AE3" s="10"/>
      <c r="AF3" s="9"/>
      <c r="AG3" s="9"/>
      <c r="AH3" s="10"/>
      <c r="AI3" s="5"/>
      <c r="AJ3" s="5"/>
      <c r="AK3" s="6"/>
      <c r="AL3" s="2"/>
    </row>
    <row r="4" spans="1:38" s="7" customFormat="1" ht="31" customHeight="1">
      <c r="A4" s="11" t="s">
        <v>12</v>
      </c>
      <c r="B4" s="15"/>
      <c r="C4" s="16" t="s">
        <v>13</v>
      </c>
      <c r="D4" s="64"/>
      <c r="E4" s="64"/>
      <c r="F4" s="11" t="s">
        <v>14</v>
      </c>
      <c r="G4" s="52"/>
      <c r="H4" s="52"/>
      <c r="I4" s="2"/>
      <c r="J4" s="11" t="s">
        <v>15</v>
      </c>
      <c r="K4" s="65">
        <f>COUNTIF(AG252:AG330,"&gt;0")+COUNTIF(AG9:AG250,"&gt;0")</f>
        <v>0</v>
      </c>
      <c r="L4" s="65"/>
      <c r="M4" s="2"/>
      <c r="N4" s="2"/>
      <c r="O4" s="11" t="s">
        <v>16</v>
      </c>
      <c r="P4" s="56">
        <f>SUM(AI9:AI250,AI252:AI330)</f>
        <v>0</v>
      </c>
      <c r="Q4" s="56"/>
      <c r="R4" s="2"/>
      <c r="S4" s="5"/>
      <c r="T4" s="11" t="s">
        <v>17</v>
      </c>
      <c r="U4" s="58"/>
      <c r="V4" s="59"/>
      <c r="W4" s="59"/>
      <c r="X4" s="59"/>
      <c r="Y4" s="59"/>
      <c r="Z4" s="2"/>
      <c r="AA4" s="10"/>
      <c r="AB4" s="10"/>
      <c r="AC4" s="10"/>
      <c r="AD4" s="10"/>
      <c r="AE4" s="10"/>
      <c r="AF4" s="9"/>
      <c r="AG4" s="9"/>
      <c r="AH4" s="10"/>
      <c r="AI4" s="5"/>
      <c r="AJ4" s="5"/>
      <c r="AK4" s="6"/>
      <c r="AL4" s="2"/>
    </row>
    <row r="5" spans="1:38" s="7" customFormat="1" ht="36" customHeight="1">
      <c r="A5" s="11" t="s">
        <v>18</v>
      </c>
      <c r="B5" s="17"/>
      <c r="C5" s="16" t="s">
        <v>19</v>
      </c>
      <c r="D5" s="53"/>
      <c r="E5" s="53"/>
      <c r="F5" s="18" t="s">
        <v>20</v>
      </c>
      <c r="G5" s="60"/>
      <c r="H5" s="60"/>
      <c r="I5" s="61" t="s">
        <v>21</v>
      </c>
      <c r="J5" s="61"/>
      <c r="K5" s="62"/>
      <c r="L5" s="62"/>
      <c r="M5" s="2"/>
      <c r="N5" s="2"/>
      <c r="O5" s="11" t="s">
        <v>22</v>
      </c>
      <c r="P5" s="56">
        <f>SUM(AJ9:AJ250,AJ252:AJ330)</f>
        <v>0</v>
      </c>
      <c r="Q5" s="56"/>
      <c r="R5" s="2"/>
      <c r="S5" s="2"/>
      <c r="T5" s="11" t="s">
        <v>23</v>
      </c>
      <c r="U5" s="53"/>
      <c r="V5" s="53"/>
      <c r="W5" s="53"/>
      <c r="X5" s="53"/>
      <c r="Y5" s="53"/>
      <c r="Z5" s="10"/>
      <c r="AA5" s="10"/>
      <c r="AB5" s="10"/>
      <c r="AC5" s="10"/>
      <c r="AD5" s="10"/>
      <c r="AE5" s="10"/>
      <c r="AF5" s="9"/>
      <c r="AG5" s="9"/>
      <c r="AH5" s="10"/>
      <c r="AI5" s="5"/>
      <c r="AJ5" s="5"/>
      <c r="AK5" s="6"/>
      <c r="AL5" s="2"/>
    </row>
    <row r="6" spans="1:38" s="7" customFormat="1" ht="31" customHeight="1" thickBot="1">
      <c r="A6" s="18" t="s">
        <v>24</v>
      </c>
      <c r="B6" s="19"/>
      <c r="C6" s="16" t="s">
        <v>25</v>
      </c>
      <c r="D6" s="66"/>
      <c r="E6" s="66"/>
      <c r="F6" s="11" t="s">
        <v>26</v>
      </c>
      <c r="G6" s="67"/>
      <c r="H6" s="67"/>
      <c r="I6" s="2"/>
      <c r="M6" s="2"/>
      <c r="N6" s="2"/>
      <c r="O6" s="11" t="s">
        <v>27</v>
      </c>
      <c r="P6" s="68">
        <f>IFERROR((P5-P4)/P5,0)</f>
        <v>0</v>
      </c>
      <c r="Q6" s="68"/>
      <c r="R6" s="2"/>
      <c r="S6" s="2"/>
      <c r="T6" s="2"/>
      <c r="U6" s="5"/>
      <c r="V6" s="20"/>
      <c r="W6" s="10"/>
      <c r="X6" s="10"/>
      <c r="Y6" s="10"/>
      <c r="Z6" s="10"/>
      <c r="AA6" s="10"/>
      <c r="AB6" s="2"/>
      <c r="AC6" s="2"/>
      <c r="AD6" s="2"/>
      <c r="AE6" s="2"/>
      <c r="AF6" s="5"/>
      <c r="AG6" s="5"/>
      <c r="AH6" s="2"/>
      <c r="AI6" s="5"/>
      <c r="AJ6" s="5"/>
      <c r="AK6" s="6"/>
      <c r="AL6" s="2"/>
    </row>
    <row r="7" spans="1:38" s="7" customFormat="1" ht="40" customHeight="1" thickBot="1">
      <c r="A7" s="21" t="s">
        <v>28</v>
      </c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  <c r="M7" s="48" t="s">
        <v>79</v>
      </c>
      <c r="N7" s="22"/>
      <c r="O7" s="22"/>
      <c r="P7" s="22"/>
      <c r="Q7" s="22"/>
      <c r="R7" s="22"/>
      <c r="S7" s="22"/>
      <c r="T7" s="22"/>
      <c r="U7" s="22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4"/>
      <c r="AH7" s="5"/>
      <c r="AI7" s="5"/>
      <c r="AJ7" s="5"/>
      <c r="AK7" s="26"/>
      <c r="AL7" s="2"/>
    </row>
    <row r="8" spans="1:38" s="39" customFormat="1" ht="44">
      <c r="A8" s="27" t="s">
        <v>29</v>
      </c>
      <c r="B8" s="28" t="s">
        <v>30</v>
      </c>
      <c r="C8" s="29" t="s">
        <v>31</v>
      </c>
      <c r="D8" s="28" t="s">
        <v>32</v>
      </c>
      <c r="E8" s="28" t="s">
        <v>33</v>
      </c>
      <c r="F8" s="30" t="s">
        <v>34</v>
      </c>
      <c r="G8" s="31" t="s">
        <v>35</v>
      </c>
      <c r="H8" s="32" t="s">
        <v>77</v>
      </c>
      <c r="I8" s="33" t="s">
        <v>36</v>
      </c>
      <c r="J8" s="49" t="s">
        <v>37</v>
      </c>
      <c r="K8" s="49">
        <v>4.5</v>
      </c>
      <c r="L8" s="50">
        <v>5</v>
      </c>
      <c r="M8" s="50" t="s">
        <v>38</v>
      </c>
      <c r="N8" s="50">
        <v>6</v>
      </c>
      <c r="O8" s="50" t="s">
        <v>39</v>
      </c>
      <c r="P8" s="50">
        <v>7</v>
      </c>
      <c r="Q8" s="50" t="s">
        <v>40</v>
      </c>
      <c r="R8" s="50">
        <v>8</v>
      </c>
      <c r="S8" s="50" t="s">
        <v>41</v>
      </c>
      <c r="T8" s="50">
        <v>9</v>
      </c>
      <c r="U8" s="50" t="s">
        <v>42</v>
      </c>
      <c r="V8" s="50">
        <v>10</v>
      </c>
      <c r="W8" s="50" t="s">
        <v>43</v>
      </c>
      <c r="X8" s="50">
        <v>11</v>
      </c>
      <c r="Y8" s="50" t="s">
        <v>44</v>
      </c>
      <c r="Z8" s="34">
        <v>12</v>
      </c>
      <c r="AA8" s="34" t="s">
        <v>45</v>
      </c>
      <c r="AB8" s="34">
        <v>13</v>
      </c>
      <c r="AC8" s="34" t="s">
        <v>46</v>
      </c>
      <c r="AD8" s="34">
        <v>14</v>
      </c>
      <c r="AE8" s="35">
        <v>15</v>
      </c>
      <c r="AF8" s="35">
        <v>16</v>
      </c>
      <c r="AG8" s="36" t="s">
        <v>47</v>
      </c>
      <c r="AH8" s="36" t="s">
        <v>48</v>
      </c>
      <c r="AI8" s="36" t="s">
        <v>16</v>
      </c>
      <c r="AJ8" s="36" t="s">
        <v>22</v>
      </c>
      <c r="AK8" s="37" t="s">
        <v>49</v>
      </c>
      <c r="AL8" s="38" t="s">
        <v>50</v>
      </c>
    </row>
    <row r="9" spans="1:38" s="40" customFormat="1" ht="19">
      <c r="A9" s="46">
        <v>831407</v>
      </c>
      <c r="B9" s="45" t="s">
        <v>51</v>
      </c>
      <c r="C9" s="47">
        <v>44228</v>
      </c>
      <c r="D9" s="43"/>
      <c r="E9" s="43"/>
      <c r="F9" s="43"/>
      <c r="G9" s="43"/>
      <c r="H9" s="44">
        <v>180</v>
      </c>
      <c r="I9" s="46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51">
        <f>I9</f>
        <v>0</v>
      </c>
      <c r="AH9" s="44">
        <f>AG9*H9</f>
        <v>0</v>
      </c>
      <c r="AI9" s="43"/>
      <c r="AJ9" s="43"/>
      <c r="AK9" s="43"/>
      <c r="AL9" s="43"/>
    </row>
    <row r="10" spans="1:38" s="40" customFormat="1" ht="19">
      <c r="A10" s="46">
        <v>831222</v>
      </c>
      <c r="B10" s="45" t="s">
        <v>82</v>
      </c>
      <c r="C10" s="47">
        <v>44228</v>
      </c>
      <c r="D10" s="43"/>
      <c r="E10" s="43"/>
      <c r="F10" s="43"/>
      <c r="G10" s="43"/>
      <c r="H10" s="44">
        <v>48</v>
      </c>
      <c r="I10" s="46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51">
        <f t="shared" ref="AG10:AG40" si="0">I10</f>
        <v>0</v>
      </c>
      <c r="AH10" s="44">
        <f t="shared" ref="AH10:AH40" si="1">AG10*H10</f>
        <v>0</v>
      </c>
      <c r="AI10" s="43"/>
      <c r="AJ10" s="43"/>
      <c r="AK10" s="43"/>
      <c r="AL10" s="43"/>
    </row>
    <row r="11" spans="1:38" s="40" customFormat="1" ht="19">
      <c r="A11" s="46">
        <v>831232</v>
      </c>
      <c r="B11" s="45" t="s">
        <v>83</v>
      </c>
      <c r="C11" s="47">
        <v>44256</v>
      </c>
      <c r="D11" s="43"/>
      <c r="E11" s="43"/>
      <c r="F11" s="43"/>
      <c r="G11" s="43"/>
      <c r="H11" s="44">
        <v>9</v>
      </c>
      <c r="I11" s="46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51">
        <f t="shared" ref="AG11:AG15" si="2">I11</f>
        <v>0</v>
      </c>
      <c r="AH11" s="44">
        <f t="shared" ref="AH11:AH15" si="3">AG11*H11</f>
        <v>0</v>
      </c>
      <c r="AI11" s="43"/>
      <c r="AJ11" s="43"/>
      <c r="AK11" s="43"/>
      <c r="AL11" s="43"/>
    </row>
    <row r="12" spans="1:38" s="40" customFormat="1" ht="19">
      <c r="A12" s="46">
        <v>831229</v>
      </c>
      <c r="B12" s="45" t="s">
        <v>84</v>
      </c>
      <c r="C12" s="47">
        <v>44228</v>
      </c>
      <c r="D12" s="43"/>
      <c r="E12" s="43"/>
      <c r="F12" s="43"/>
      <c r="G12" s="43"/>
      <c r="H12" s="44">
        <v>30</v>
      </c>
      <c r="I12" s="46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51">
        <f t="shared" si="2"/>
        <v>0</v>
      </c>
      <c r="AH12" s="44">
        <f t="shared" si="3"/>
        <v>0</v>
      </c>
      <c r="AI12" s="43"/>
      <c r="AJ12" s="43"/>
      <c r="AK12" s="43"/>
      <c r="AL12" s="43"/>
    </row>
    <row r="13" spans="1:38" s="40" customFormat="1" ht="19">
      <c r="A13" s="46">
        <v>831231</v>
      </c>
      <c r="B13" s="45" t="s">
        <v>85</v>
      </c>
      <c r="C13" s="47">
        <v>44256</v>
      </c>
      <c r="D13" s="43"/>
      <c r="E13" s="43"/>
      <c r="F13" s="43"/>
      <c r="G13" s="43"/>
      <c r="H13" s="44">
        <v>6</v>
      </c>
      <c r="I13" s="46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51">
        <f t="shared" si="2"/>
        <v>0</v>
      </c>
      <c r="AH13" s="44">
        <f t="shared" si="3"/>
        <v>0</v>
      </c>
      <c r="AI13" s="43"/>
      <c r="AJ13" s="43"/>
      <c r="AK13" s="43"/>
      <c r="AL13" s="43"/>
    </row>
    <row r="14" spans="1:38" s="40" customFormat="1" ht="19">
      <c r="A14" s="46">
        <v>831228</v>
      </c>
      <c r="B14" s="45" t="s">
        <v>86</v>
      </c>
      <c r="C14" s="47">
        <v>44256</v>
      </c>
      <c r="D14" s="43"/>
      <c r="E14" s="43"/>
      <c r="F14" s="43"/>
      <c r="G14" s="43"/>
      <c r="H14" s="44">
        <v>6</v>
      </c>
      <c r="I14" s="4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51">
        <f t="shared" si="2"/>
        <v>0</v>
      </c>
      <c r="AH14" s="44">
        <f t="shared" si="3"/>
        <v>0</v>
      </c>
      <c r="AI14" s="43"/>
      <c r="AJ14" s="43"/>
      <c r="AK14" s="43"/>
      <c r="AL14" s="43"/>
    </row>
    <row r="15" spans="1:38" s="40" customFormat="1" ht="19">
      <c r="A15" s="46">
        <v>831230</v>
      </c>
      <c r="B15" s="45" t="s">
        <v>87</v>
      </c>
      <c r="C15" s="47">
        <v>44256</v>
      </c>
      <c r="D15" s="43"/>
      <c r="E15" s="43"/>
      <c r="F15" s="43"/>
      <c r="G15" s="43"/>
      <c r="H15" s="44">
        <v>10</v>
      </c>
      <c r="I15" s="4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51">
        <f t="shared" si="2"/>
        <v>0</v>
      </c>
      <c r="AH15" s="44">
        <f t="shared" si="3"/>
        <v>0</v>
      </c>
      <c r="AI15" s="43"/>
      <c r="AJ15" s="43"/>
      <c r="AK15" s="43"/>
      <c r="AL15" s="43"/>
    </row>
    <row r="16" spans="1:38" s="40" customFormat="1" ht="19">
      <c r="A16" s="46">
        <v>830898</v>
      </c>
      <c r="B16" s="45" t="s">
        <v>52</v>
      </c>
      <c r="C16" s="47">
        <v>44228</v>
      </c>
      <c r="D16" s="43"/>
      <c r="E16" s="43"/>
      <c r="F16" s="43"/>
      <c r="G16" s="43"/>
      <c r="H16" s="44">
        <v>48</v>
      </c>
      <c r="I16" s="4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51">
        <f t="shared" si="0"/>
        <v>0</v>
      </c>
      <c r="AH16" s="44">
        <f t="shared" si="1"/>
        <v>0</v>
      </c>
      <c r="AI16" s="43"/>
      <c r="AJ16" s="43"/>
      <c r="AK16" s="43"/>
      <c r="AL16" s="43"/>
    </row>
    <row r="17" spans="1:38" s="40" customFormat="1" ht="19">
      <c r="A17" s="46">
        <v>830897</v>
      </c>
      <c r="B17" s="45" t="s">
        <v>53</v>
      </c>
      <c r="C17" s="47">
        <v>44228</v>
      </c>
      <c r="D17" s="43"/>
      <c r="E17" s="43"/>
      <c r="F17" s="43"/>
      <c r="G17" s="43"/>
      <c r="H17" s="44">
        <v>12</v>
      </c>
      <c r="I17" s="46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51">
        <f t="shared" si="0"/>
        <v>0</v>
      </c>
      <c r="AH17" s="44">
        <f t="shared" si="1"/>
        <v>0</v>
      </c>
      <c r="AI17" s="43"/>
      <c r="AJ17" s="43"/>
      <c r="AK17" s="43"/>
      <c r="AL17" s="43"/>
    </row>
    <row r="18" spans="1:38" s="40" customFormat="1" ht="19">
      <c r="A18" s="46">
        <v>830878</v>
      </c>
      <c r="B18" s="45" t="s">
        <v>54</v>
      </c>
      <c r="C18" s="47">
        <v>44228</v>
      </c>
      <c r="D18" s="43"/>
      <c r="E18" s="43"/>
      <c r="F18" s="43"/>
      <c r="G18" s="43"/>
      <c r="H18" s="44">
        <v>40</v>
      </c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51">
        <f t="shared" si="0"/>
        <v>0</v>
      </c>
      <c r="AH18" s="44">
        <f t="shared" si="1"/>
        <v>0</v>
      </c>
      <c r="AI18" s="43"/>
      <c r="AJ18" s="43"/>
      <c r="AK18" s="43"/>
      <c r="AL18" s="43"/>
    </row>
    <row r="19" spans="1:38" s="40" customFormat="1" ht="19">
      <c r="A19" s="46">
        <v>830436</v>
      </c>
      <c r="B19" s="45" t="s">
        <v>55</v>
      </c>
      <c r="C19" s="47">
        <v>44228</v>
      </c>
      <c r="D19" s="43"/>
      <c r="E19" s="43"/>
      <c r="F19" s="43"/>
      <c r="G19" s="43"/>
      <c r="H19" s="44">
        <v>1</v>
      </c>
      <c r="I19" s="4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51">
        <f t="shared" si="0"/>
        <v>0</v>
      </c>
      <c r="AH19" s="44">
        <f t="shared" si="1"/>
        <v>0</v>
      </c>
      <c r="AI19" s="43"/>
      <c r="AJ19" s="43"/>
      <c r="AK19" s="43"/>
      <c r="AL19" s="43"/>
    </row>
    <row r="20" spans="1:38" s="40" customFormat="1" ht="19">
      <c r="A20" s="46">
        <v>830103</v>
      </c>
      <c r="B20" s="45" t="s">
        <v>56</v>
      </c>
      <c r="C20" s="47">
        <v>44228</v>
      </c>
      <c r="D20" s="43"/>
      <c r="E20" s="43"/>
      <c r="F20" s="43"/>
      <c r="G20" s="43"/>
      <c r="H20" s="44">
        <v>2</v>
      </c>
      <c r="I20" s="46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51">
        <f t="shared" si="0"/>
        <v>0</v>
      </c>
      <c r="AH20" s="44">
        <f t="shared" si="1"/>
        <v>0</v>
      </c>
      <c r="AI20" s="43"/>
      <c r="AJ20" s="43"/>
      <c r="AK20" s="43"/>
      <c r="AL20" s="43"/>
    </row>
    <row r="21" spans="1:38" s="40" customFormat="1" ht="19">
      <c r="A21" s="46">
        <v>831219</v>
      </c>
      <c r="B21" s="45" t="s">
        <v>88</v>
      </c>
      <c r="C21" s="47">
        <v>44228</v>
      </c>
      <c r="D21" s="43"/>
      <c r="E21" s="43"/>
      <c r="F21" s="43"/>
      <c r="G21" s="43"/>
      <c r="H21" s="44">
        <v>5</v>
      </c>
      <c r="I21" s="46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51">
        <f t="shared" si="0"/>
        <v>0</v>
      </c>
      <c r="AH21" s="44">
        <f t="shared" si="1"/>
        <v>0</v>
      </c>
      <c r="AI21" s="43"/>
      <c r="AJ21" s="43"/>
      <c r="AK21" s="43"/>
      <c r="AL21" s="43"/>
    </row>
    <row r="22" spans="1:38" s="40" customFormat="1" ht="19">
      <c r="A22" s="46">
        <v>831215</v>
      </c>
      <c r="B22" s="45" t="s">
        <v>57</v>
      </c>
      <c r="C22" s="47">
        <v>44228</v>
      </c>
      <c r="D22" s="43"/>
      <c r="E22" s="43"/>
      <c r="F22" s="43"/>
      <c r="G22" s="43"/>
      <c r="H22" s="44">
        <v>5</v>
      </c>
      <c r="I22" s="46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51">
        <f t="shared" si="0"/>
        <v>0</v>
      </c>
      <c r="AH22" s="44">
        <f t="shared" si="1"/>
        <v>0</v>
      </c>
      <c r="AI22" s="43"/>
      <c r="AJ22" s="43"/>
      <c r="AK22" s="43"/>
      <c r="AL22" s="43"/>
    </row>
    <row r="23" spans="1:38" s="40" customFormat="1" ht="19">
      <c r="A23" s="46">
        <v>831214</v>
      </c>
      <c r="B23" s="45" t="s">
        <v>58</v>
      </c>
      <c r="C23" s="47">
        <v>44228</v>
      </c>
      <c r="D23" s="43"/>
      <c r="E23" s="43"/>
      <c r="F23" s="43"/>
      <c r="G23" s="43"/>
      <c r="H23" s="44">
        <v>18</v>
      </c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51">
        <f t="shared" si="0"/>
        <v>0</v>
      </c>
      <c r="AH23" s="44">
        <f t="shared" si="1"/>
        <v>0</v>
      </c>
      <c r="AI23" s="43"/>
      <c r="AJ23" s="43"/>
      <c r="AK23" s="43"/>
      <c r="AL23" s="43"/>
    </row>
    <row r="24" spans="1:38" s="40" customFormat="1" ht="19">
      <c r="A24" s="46">
        <v>831406</v>
      </c>
      <c r="B24" s="45" t="s">
        <v>59</v>
      </c>
      <c r="C24" s="47">
        <v>44228</v>
      </c>
      <c r="D24" s="43"/>
      <c r="E24" s="43"/>
      <c r="F24" s="43"/>
      <c r="G24" s="43"/>
      <c r="H24" s="44">
        <v>18</v>
      </c>
      <c r="I24" s="4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51">
        <f t="shared" si="0"/>
        <v>0</v>
      </c>
      <c r="AH24" s="44">
        <f t="shared" si="1"/>
        <v>0</v>
      </c>
      <c r="AI24" s="43"/>
      <c r="AJ24" s="43"/>
      <c r="AK24" s="43"/>
      <c r="AL24" s="43"/>
    </row>
    <row r="25" spans="1:38" s="40" customFormat="1" ht="19">
      <c r="A25" s="46">
        <v>831221</v>
      </c>
      <c r="B25" s="45" t="s">
        <v>60</v>
      </c>
      <c r="C25" s="47">
        <v>44228</v>
      </c>
      <c r="D25" s="43"/>
      <c r="E25" s="43"/>
      <c r="F25" s="43"/>
      <c r="G25" s="43"/>
      <c r="H25" s="44">
        <v>90</v>
      </c>
      <c r="I25" s="46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1">
        <f t="shared" si="0"/>
        <v>0</v>
      </c>
      <c r="AH25" s="44">
        <f t="shared" si="1"/>
        <v>0</v>
      </c>
      <c r="AI25" s="43"/>
      <c r="AJ25" s="43"/>
      <c r="AK25" s="43"/>
      <c r="AL25" s="43"/>
    </row>
    <row r="26" spans="1:38" s="40" customFormat="1" ht="19">
      <c r="A26" s="46">
        <v>831212</v>
      </c>
      <c r="B26" s="45" t="s">
        <v>61</v>
      </c>
      <c r="C26" s="47">
        <v>44228</v>
      </c>
      <c r="D26" s="43"/>
      <c r="E26" s="43"/>
      <c r="F26" s="43"/>
      <c r="G26" s="43"/>
      <c r="H26" s="44">
        <v>18</v>
      </c>
      <c r="I26" s="4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51">
        <f t="shared" si="0"/>
        <v>0</v>
      </c>
      <c r="AH26" s="44">
        <f t="shared" si="1"/>
        <v>0</v>
      </c>
      <c r="AI26" s="43"/>
      <c r="AJ26" s="43"/>
      <c r="AK26" s="43"/>
      <c r="AL26" s="43"/>
    </row>
    <row r="27" spans="1:38" s="40" customFormat="1" ht="19">
      <c r="A27" s="46">
        <v>831213</v>
      </c>
      <c r="B27" s="45" t="s">
        <v>62</v>
      </c>
      <c r="C27" s="47">
        <v>44228</v>
      </c>
      <c r="D27" s="43"/>
      <c r="E27" s="43"/>
      <c r="F27" s="43"/>
      <c r="G27" s="43"/>
      <c r="H27" s="44">
        <v>15</v>
      </c>
      <c r="I27" s="4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1">
        <f t="shared" si="0"/>
        <v>0</v>
      </c>
      <c r="AH27" s="44">
        <f t="shared" si="1"/>
        <v>0</v>
      </c>
      <c r="AI27" s="43"/>
      <c r="AJ27" s="43"/>
      <c r="AK27" s="43"/>
      <c r="AL27" s="43"/>
    </row>
    <row r="28" spans="1:38" s="40" customFormat="1" ht="19">
      <c r="A28" s="46">
        <v>831217</v>
      </c>
      <c r="B28" s="45" t="s">
        <v>63</v>
      </c>
      <c r="C28" s="47">
        <v>44228</v>
      </c>
      <c r="D28" s="43"/>
      <c r="E28" s="43"/>
      <c r="F28" s="43"/>
      <c r="G28" s="43"/>
      <c r="H28" s="44">
        <v>11</v>
      </c>
      <c r="I28" s="4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51">
        <f t="shared" si="0"/>
        <v>0</v>
      </c>
      <c r="AH28" s="44">
        <f t="shared" si="1"/>
        <v>0</v>
      </c>
      <c r="AI28" s="43"/>
      <c r="AJ28" s="43"/>
      <c r="AK28" s="43"/>
      <c r="AL28" s="43"/>
    </row>
    <row r="29" spans="1:38" s="40" customFormat="1" ht="19">
      <c r="A29" s="46">
        <v>831227</v>
      </c>
      <c r="B29" s="45" t="s">
        <v>64</v>
      </c>
      <c r="C29" s="47">
        <v>44228</v>
      </c>
      <c r="D29" s="43"/>
      <c r="E29" s="43"/>
      <c r="F29" s="43"/>
      <c r="G29" s="43"/>
      <c r="H29" s="44">
        <v>6</v>
      </c>
      <c r="I29" s="46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1">
        <f t="shared" si="0"/>
        <v>0</v>
      </c>
      <c r="AH29" s="44">
        <f t="shared" si="1"/>
        <v>0</v>
      </c>
      <c r="AI29" s="43"/>
      <c r="AJ29" s="43"/>
      <c r="AK29" s="43"/>
      <c r="AL29" s="43"/>
    </row>
    <row r="30" spans="1:38" s="40" customFormat="1" ht="19">
      <c r="A30" s="46">
        <v>830670</v>
      </c>
      <c r="B30" s="45" t="s">
        <v>70</v>
      </c>
      <c r="C30" s="47">
        <v>44228</v>
      </c>
      <c r="D30" s="43"/>
      <c r="E30" s="43"/>
      <c r="F30" s="43"/>
      <c r="G30" s="43"/>
      <c r="H30" s="44">
        <v>12</v>
      </c>
      <c r="I30" s="46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51">
        <f t="shared" si="0"/>
        <v>0</v>
      </c>
      <c r="AH30" s="44">
        <f t="shared" si="1"/>
        <v>0</v>
      </c>
      <c r="AI30" s="43"/>
      <c r="AJ30" s="43"/>
      <c r="AK30" s="43"/>
      <c r="AL30" s="43"/>
    </row>
    <row r="31" spans="1:38" s="40" customFormat="1" ht="19">
      <c r="A31" s="46">
        <v>830102</v>
      </c>
      <c r="B31" s="45" t="s">
        <v>65</v>
      </c>
      <c r="C31" s="47">
        <v>44228</v>
      </c>
      <c r="D31" s="43"/>
      <c r="E31" s="43"/>
      <c r="F31" s="43"/>
      <c r="G31" s="43"/>
      <c r="H31" s="44">
        <v>15</v>
      </c>
      <c r="I31" s="46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1">
        <f t="shared" si="0"/>
        <v>0</v>
      </c>
      <c r="AH31" s="44">
        <f t="shared" si="1"/>
        <v>0</v>
      </c>
      <c r="AI31" s="43"/>
      <c r="AJ31" s="43"/>
      <c r="AK31" s="43"/>
      <c r="AL31" s="43"/>
    </row>
    <row r="32" spans="1:38" s="40" customFormat="1" ht="19">
      <c r="A32" s="46">
        <v>831224</v>
      </c>
      <c r="B32" s="45" t="s">
        <v>66</v>
      </c>
      <c r="C32" s="47">
        <v>44228</v>
      </c>
      <c r="D32" s="43"/>
      <c r="E32" s="43"/>
      <c r="F32" s="43"/>
      <c r="G32" s="43"/>
      <c r="H32" s="44">
        <v>6</v>
      </c>
      <c r="I32" s="46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51">
        <f t="shared" si="0"/>
        <v>0</v>
      </c>
      <c r="AH32" s="44">
        <f t="shared" si="1"/>
        <v>0</v>
      </c>
      <c r="AI32" s="43"/>
      <c r="AJ32" s="43"/>
      <c r="AK32" s="43"/>
      <c r="AL32" s="43"/>
    </row>
    <row r="33" spans="1:38" s="40" customFormat="1" ht="19">
      <c r="A33" s="46">
        <v>830109</v>
      </c>
      <c r="B33" s="45" t="s">
        <v>67</v>
      </c>
      <c r="C33" s="47">
        <v>44228</v>
      </c>
      <c r="D33" s="43"/>
      <c r="E33" s="43"/>
      <c r="F33" s="43"/>
      <c r="G33" s="43"/>
      <c r="H33" s="44">
        <v>6</v>
      </c>
      <c r="I33" s="46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51">
        <f t="shared" si="0"/>
        <v>0</v>
      </c>
      <c r="AH33" s="44">
        <f t="shared" si="1"/>
        <v>0</v>
      </c>
      <c r="AI33" s="43"/>
      <c r="AJ33" s="43"/>
      <c r="AK33" s="43"/>
      <c r="AL33" s="43"/>
    </row>
    <row r="34" spans="1:38" s="40" customFormat="1" ht="19">
      <c r="A34" s="46">
        <v>830759</v>
      </c>
      <c r="B34" s="45" t="s">
        <v>68</v>
      </c>
      <c r="C34" s="47">
        <v>44228</v>
      </c>
      <c r="D34" s="43"/>
      <c r="E34" s="43"/>
      <c r="F34" s="43"/>
      <c r="G34" s="43"/>
      <c r="H34" s="44">
        <v>15</v>
      </c>
      <c r="I34" s="4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51">
        <f t="shared" si="0"/>
        <v>0</v>
      </c>
      <c r="AH34" s="44">
        <f t="shared" si="1"/>
        <v>0</v>
      </c>
      <c r="AI34" s="43"/>
      <c r="AJ34" s="43"/>
      <c r="AK34" s="43"/>
      <c r="AL34" s="43"/>
    </row>
    <row r="35" spans="1:38" s="40" customFormat="1" ht="19">
      <c r="A35" s="46">
        <v>830191</v>
      </c>
      <c r="B35" s="45" t="s">
        <v>69</v>
      </c>
      <c r="C35" s="47">
        <v>44228</v>
      </c>
      <c r="D35" s="43"/>
      <c r="E35" s="43"/>
      <c r="F35" s="43"/>
      <c r="G35" s="43"/>
      <c r="H35" s="44">
        <v>1.25</v>
      </c>
      <c r="I35" s="46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51">
        <f t="shared" si="0"/>
        <v>0</v>
      </c>
      <c r="AH35" s="44">
        <f t="shared" si="1"/>
        <v>0</v>
      </c>
      <c r="AI35" s="43"/>
      <c r="AJ35" s="43"/>
      <c r="AK35" s="43"/>
      <c r="AL35" s="43"/>
    </row>
    <row r="36" spans="1:38" s="40" customFormat="1" ht="19">
      <c r="A36" s="46" t="s">
        <v>71</v>
      </c>
      <c r="B36" s="45" t="s">
        <v>72</v>
      </c>
      <c r="C36" s="47">
        <v>44228</v>
      </c>
      <c r="D36" s="43"/>
      <c r="E36" s="43"/>
      <c r="F36" s="43"/>
      <c r="G36" s="43"/>
      <c r="H36" s="44">
        <v>18</v>
      </c>
      <c r="I36" s="46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1">
        <f t="shared" si="0"/>
        <v>0</v>
      </c>
      <c r="AH36" s="44">
        <f t="shared" si="1"/>
        <v>0</v>
      </c>
      <c r="AI36" s="43"/>
      <c r="AJ36" s="43"/>
      <c r="AK36" s="43"/>
      <c r="AL36" s="43"/>
    </row>
    <row r="37" spans="1:38" s="40" customFormat="1" ht="19">
      <c r="A37" s="46" t="s">
        <v>71</v>
      </c>
      <c r="B37" s="45" t="s">
        <v>73</v>
      </c>
      <c r="C37" s="47">
        <v>44228</v>
      </c>
      <c r="D37" s="43"/>
      <c r="E37" s="43"/>
      <c r="F37" s="43"/>
      <c r="G37" s="43"/>
      <c r="H37" s="44">
        <v>18</v>
      </c>
      <c r="I37" s="4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51">
        <f t="shared" si="0"/>
        <v>0</v>
      </c>
      <c r="AH37" s="44">
        <f t="shared" si="1"/>
        <v>0</v>
      </c>
      <c r="AI37" s="43"/>
      <c r="AJ37" s="43"/>
      <c r="AK37" s="43"/>
      <c r="AL37" s="43"/>
    </row>
    <row r="38" spans="1:38" s="40" customFormat="1" ht="19">
      <c r="A38" s="46" t="s">
        <v>74</v>
      </c>
      <c r="B38" s="45" t="s">
        <v>75</v>
      </c>
      <c r="C38" s="47">
        <v>44228</v>
      </c>
      <c r="D38" s="43"/>
      <c r="E38" s="43"/>
      <c r="F38" s="43"/>
      <c r="G38" s="43"/>
      <c r="H38" s="44">
        <v>50</v>
      </c>
      <c r="I38" s="46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51">
        <f t="shared" si="0"/>
        <v>0</v>
      </c>
      <c r="AH38" s="44">
        <f t="shared" si="1"/>
        <v>0</v>
      </c>
      <c r="AI38" s="43"/>
      <c r="AJ38" s="43"/>
      <c r="AK38" s="43"/>
      <c r="AL38" s="43"/>
    </row>
    <row r="39" spans="1:38" s="40" customFormat="1" ht="19">
      <c r="A39" s="46" t="s">
        <v>74</v>
      </c>
      <c r="B39" s="45" t="s">
        <v>76</v>
      </c>
      <c r="C39" s="47">
        <v>44228</v>
      </c>
      <c r="D39" s="43"/>
      <c r="E39" s="43"/>
      <c r="F39" s="43"/>
      <c r="G39" s="43"/>
      <c r="H39" s="44">
        <v>50</v>
      </c>
      <c r="I39" s="46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51">
        <f t="shared" ref="AG39" si="4">I39</f>
        <v>0</v>
      </c>
      <c r="AH39" s="44">
        <f t="shared" ref="AH39" si="5">AG39*H39</f>
        <v>0</v>
      </c>
      <c r="AI39" s="43"/>
      <c r="AJ39" s="43"/>
      <c r="AK39" s="43"/>
      <c r="AL39" s="43"/>
    </row>
    <row r="40" spans="1:38" s="40" customFormat="1" ht="19">
      <c r="A40" s="46" t="s">
        <v>80</v>
      </c>
      <c r="B40" s="45" t="s">
        <v>81</v>
      </c>
      <c r="C40" s="47">
        <v>44228</v>
      </c>
      <c r="D40" s="43"/>
      <c r="E40" s="43"/>
      <c r="F40" s="43"/>
      <c r="G40" s="43"/>
      <c r="H40" s="44">
        <v>1</v>
      </c>
      <c r="I40" s="46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51">
        <f t="shared" si="0"/>
        <v>0</v>
      </c>
      <c r="AH40" s="44">
        <f t="shared" si="1"/>
        <v>0</v>
      </c>
      <c r="AI40" s="43"/>
      <c r="AJ40" s="43"/>
      <c r="AK40" s="43"/>
      <c r="AL40" s="43"/>
    </row>
    <row r="41" spans="1:38" s="40" customFormat="1" ht="19">
      <c r="A41" s="41"/>
      <c r="H41" s="42"/>
    </row>
    <row r="42" spans="1:38" s="40" customFormat="1" ht="19">
      <c r="A42" s="41"/>
      <c r="H42" s="42"/>
    </row>
    <row r="43" spans="1:38" s="40" customFormat="1" ht="19">
      <c r="A43" s="41"/>
      <c r="H43" s="42"/>
    </row>
    <row r="44" spans="1:38" s="40" customFormat="1" ht="19">
      <c r="A44" s="41"/>
      <c r="H44" s="42"/>
    </row>
    <row r="45" spans="1:38" s="40" customFormat="1" ht="19">
      <c r="H45" s="42"/>
    </row>
    <row r="46" spans="1:38" s="40" customFormat="1" ht="19"/>
  </sheetData>
  <mergeCells count="24">
    <mergeCell ref="D6:E6"/>
    <mergeCell ref="G6:H6"/>
    <mergeCell ref="P6:Q6"/>
    <mergeCell ref="B7:L7"/>
    <mergeCell ref="E1:G1"/>
    <mergeCell ref="D4:E4"/>
    <mergeCell ref="G4:H4"/>
    <mergeCell ref="K4:L4"/>
    <mergeCell ref="P4:Q4"/>
    <mergeCell ref="D2:E2"/>
    <mergeCell ref="K2:Q2"/>
    <mergeCell ref="U4:Y4"/>
    <mergeCell ref="D5:E5"/>
    <mergeCell ref="G5:H5"/>
    <mergeCell ref="I5:J5"/>
    <mergeCell ref="K5:L5"/>
    <mergeCell ref="P5:Q5"/>
    <mergeCell ref="U5:Y5"/>
    <mergeCell ref="U2:Y2"/>
    <mergeCell ref="D3:E3"/>
    <mergeCell ref="G3:H3"/>
    <mergeCell ref="K3:L3"/>
    <mergeCell ref="P3:Q3"/>
    <mergeCell ref="U3:Y3"/>
  </mergeCells>
  <conditionalFormatting sqref="K3:L5 P3:Q6">
    <cfRule type="cellIs" dxfId="0" priority="1" operator="equal">
      <formula>0</formula>
    </cfRule>
  </conditionalFormatting>
  <pageMargins left="0.45" right="0.45" top="0.75" bottom="0.75" header="0.3" footer="0.3"/>
  <pageSetup scale="3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2020-07-13T16:50:44Z</cp:lastPrinted>
  <dcterms:created xsi:type="dcterms:W3CDTF">2020-07-09T12:51:01Z</dcterms:created>
  <dcterms:modified xsi:type="dcterms:W3CDTF">2020-07-14T13:43:18Z</dcterms:modified>
</cp:coreProperties>
</file>