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igblackstone-my.sharepoint.com/personal/jkerns_blackstoneusa_net/Documents/Sales Collateral/Collateral Final/F21/Final/"/>
    </mc:Choice>
  </mc:AlternateContent>
  <xr:revisionPtr revIDLastSave="74" documentId="8_{2F9E815B-488E-40FF-A51A-5954EC6A0119}" xr6:coauthVersionLast="45" xr6:coauthVersionMax="45" xr10:uidLastSave="{6C5988E5-D54B-4AB7-8EAD-432AFE826943}"/>
  <bookViews>
    <workbookView xWindow="-120" yWindow="-120" windowWidth="20730" windowHeight="11160" activeTab="2" xr2:uid="{00000000-000D-0000-FFFF-FFFF00000000}"/>
  </bookViews>
  <sheets>
    <sheet name="Instructions" sheetId="3" r:id="rId1"/>
    <sheet name="Customer Info" sheetId="4" r:id="rId2"/>
    <sheet name="OrderForm" sheetId="1" r:id="rId3"/>
  </sheets>
  <definedNames>
    <definedName name="_xlnm._FilterDatabase" localSheetId="2" hidden="1">OrderForm!$A$6:$IV$6</definedName>
    <definedName name="CustomerNames">#REF!</definedName>
    <definedName name="_xlnm.Print_Area" localSheetId="2">OrderForm!$A$2:$M$190</definedName>
    <definedName name="_xlnm.Print_Titles" localSheetId="2">OrderForm!$6:$6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4" i="1" l="1"/>
  <c r="M100" i="1"/>
  <c r="L100" i="1"/>
  <c r="M99" i="1"/>
  <c r="L99" i="1"/>
  <c r="M87" i="1"/>
  <c r="L87" i="1"/>
  <c r="M86" i="1"/>
  <c r="L86" i="1"/>
  <c r="M82" i="1"/>
  <c r="L82" i="1"/>
  <c r="M81" i="1"/>
  <c r="L81" i="1"/>
  <c r="M36" i="1"/>
  <c r="L36" i="1"/>
  <c r="M35" i="1"/>
  <c r="L35" i="1"/>
  <c r="F107" i="1" l="1"/>
  <c r="F190" i="1"/>
  <c r="K190" i="1" l="1"/>
  <c r="J190" i="1"/>
  <c r="I190" i="1"/>
  <c r="H190" i="1"/>
  <c r="K187" i="1"/>
  <c r="J187" i="1"/>
  <c r="I187" i="1"/>
  <c r="H187" i="1"/>
  <c r="G187" i="1"/>
  <c r="F187" i="1"/>
  <c r="K107" i="1"/>
  <c r="J107" i="1"/>
  <c r="I107" i="1"/>
  <c r="H107" i="1"/>
  <c r="G107" i="1"/>
  <c r="G190" i="1"/>
  <c r="M182" i="1"/>
  <c r="L182" i="1"/>
  <c r="M181" i="1"/>
  <c r="L181" i="1"/>
  <c r="M180" i="1"/>
  <c r="L180" i="1"/>
  <c r="M179" i="1"/>
  <c r="L179" i="1"/>
  <c r="M178" i="1"/>
  <c r="L178" i="1"/>
  <c r="M177" i="1"/>
  <c r="L177" i="1"/>
  <c r="M171" i="1"/>
  <c r="L171" i="1"/>
  <c r="M170" i="1"/>
  <c r="L170" i="1"/>
  <c r="M169" i="1"/>
  <c r="L169" i="1"/>
  <c r="M168" i="1"/>
  <c r="L168" i="1"/>
  <c r="M167" i="1"/>
  <c r="L167" i="1"/>
  <c r="M166" i="1"/>
  <c r="L166" i="1"/>
  <c r="M165" i="1"/>
  <c r="L165" i="1"/>
  <c r="M164" i="1"/>
  <c r="L164" i="1"/>
  <c r="M163" i="1"/>
  <c r="L163" i="1"/>
  <c r="M162" i="1"/>
  <c r="L162" i="1"/>
  <c r="M161" i="1"/>
  <c r="L161" i="1"/>
  <c r="M160" i="1"/>
  <c r="L160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5" i="1"/>
  <c r="L85" i="1"/>
  <c r="M84" i="1"/>
  <c r="L84" i="1"/>
  <c r="M83" i="1"/>
  <c r="L83" i="1"/>
  <c r="M80" i="1"/>
  <c r="L80" i="1"/>
  <c r="M79" i="1"/>
  <c r="L7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186" i="1" l="1"/>
  <c r="L186" i="1"/>
  <c r="M185" i="1"/>
  <c r="L185" i="1"/>
  <c r="M184" i="1"/>
  <c r="L184" i="1"/>
  <c r="M183" i="1"/>
  <c r="L183" i="1"/>
  <c r="M176" i="1"/>
  <c r="L176" i="1"/>
  <c r="M175" i="1"/>
  <c r="L175" i="1"/>
  <c r="M174" i="1"/>
  <c r="L174" i="1"/>
  <c r="M173" i="1"/>
  <c r="L173" i="1"/>
  <c r="M172" i="1"/>
  <c r="L172" i="1"/>
  <c r="K158" i="1"/>
  <c r="J158" i="1"/>
  <c r="I158" i="1"/>
  <c r="H158" i="1"/>
  <c r="G158" i="1"/>
  <c r="F158" i="1"/>
  <c r="M157" i="1"/>
  <c r="L157" i="1"/>
  <c r="M156" i="1"/>
  <c r="L156" i="1"/>
  <c r="M155" i="1"/>
  <c r="L155" i="1"/>
  <c r="M154" i="1"/>
  <c r="L154" i="1"/>
  <c r="M153" i="1"/>
  <c r="L153" i="1"/>
  <c r="M152" i="1"/>
  <c r="L152" i="1"/>
  <c r="M151" i="1"/>
  <c r="L151" i="1"/>
  <c r="M150" i="1"/>
  <c r="L150" i="1"/>
  <c r="M149" i="1"/>
  <c r="L149" i="1"/>
  <c r="K147" i="1"/>
  <c r="J147" i="1"/>
  <c r="I147" i="1"/>
  <c r="H147" i="1"/>
  <c r="G147" i="1"/>
  <c r="F147" i="1"/>
  <c r="M146" i="1"/>
  <c r="L146" i="1"/>
  <c r="M145" i="1"/>
  <c r="L145" i="1"/>
  <c r="M144" i="1"/>
  <c r="L144" i="1"/>
  <c r="M143" i="1"/>
  <c r="L143" i="1"/>
  <c r="M142" i="1"/>
  <c r="L142" i="1"/>
  <c r="M141" i="1"/>
  <c r="L141" i="1"/>
  <c r="M140" i="1"/>
  <c r="L140" i="1"/>
  <c r="M139" i="1"/>
  <c r="L139" i="1"/>
  <c r="M138" i="1"/>
  <c r="L138" i="1"/>
  <c r="M137" i="1"/>
  <c r="L137" i="1"/>
  <c r="M136" i="1"/>
  <c r="L136" i="1"/>
  <c r="M135" i="1"/>
  <c r="L135" i="1"/>
  <c r="M134" i="1"/>
  <c r="L134" i="1"/>
  <c r="M133" i="1"/>
  <c r="L133" i="1"/>
  <c r="M132" i="1"/>
  <c r="L132" i="1"/>
  <c r="K130" i="1"/>
  <c r="J130" i="1"/>
  <c r="I130" i="1"/>
  <c r="H130" i="1"/>
  <c r="G130" i="1"/>
  <c r="F130" i="1"/>
  <c r="M129" i="1"/>
  <c r="L129" i="1"/>
  <c r="M128" i="1"/>
  <c r="L128" i="1"/>
  <c r="M127" i="1"/>
  <c r="L127" i="1"/>
  <c r="M126" i="1"/>
  <c r="L126" i="1"/>
  <c r="M125" i="1"/>
  <c r="L125" i="1"/>
  <c r="M124" i="1"/>
  <c r="L124" i="1"/>
  <c r="M123" i="1"/>
  <c r="L123" i="1"/>
  <c r="M122" i="1"/>
  <c r="L122" i="1"/>
  <c r="M121" i="1"/>
  <c r="L121" i="1"/>
  <c r="M120" i="1"/>
  <c r="L120" i="1"/>
  <c r="M119" i="1"/>
  <c r="L119" i="1"/>
  <c r="M118" i="1"/>
  <c r="L118" i="1"/>
  <c r="M117" i="1"/>
  <c r="L117" i="1"/>
  <c r="M116" i="1"/>
  <c r="L116" i="1"/>
  <c r="M115" i="1"/>
  <c r="L115" i="1"/>
  <c r="M114" i="1"/>
  <c r="L114" i="1"/>
  <c r="M113" i="1"/>
  <c r="L113" i="1"/>
  <c r="M112" i="1"/>
  <c r="L112" i="1"/>
  <c r="M111" i="1"/>
  <c r="L111" i="1"/>
  <c r="M110" i="1"/>
  <c r="L110" i="1"/>
  <c r="M109" i="1"/>
  <c r="L10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K54" i="1"/>
  <c r="J54" i="1"/>
  <c r="I54" i="1"/>
  <c r="H54" i="1"/>
  <c r="G54" i="1"/>
  <c r="M53" i="1"/>
  <c r="L53" i="1"/>
  <c r="M52" i="1"/>
  <c r="L52" i="1"/>
  <c r="M51" i="1"/>
  <c r="L51" i="1"/>
  <c r="M50" i="1"/>
  <c r="L50" i="1"/>
  <c r="M49" i="1"/>
  <c r="L49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H189" i="1" l="1"/>
  <c r="H3" i="1" s="1"/>
  <c r="L187" i="1"/>
  <c r="I189" i="1"/>
  <c r="I3" i="1" s="1"/>
  <c r="F189" i="1"/>
  <c r="F3" i="1" s="1"/>
  <c r="J189" i="1"/>
  <c r="J3" i="1" s="1"/>
  <c r="G189" i="1"/>
  <c r="G3" i="1" s="1"/>
  <c r="K189" i="1"/>
  <c r="K3" i="1" s="1"/>
  <c r="L107" i="1"/>
  <c r="M158" i="1"/>
  <c r="M187" i="1"/>
  <c r="L158" i="1"/>
  <c r="L147" i="1"/>
  <c r="M147" i="1"/>
  <c r="L130" i="1"/>
  <c r="M130" i="1"/>
  <c r="M107" i="1"/>
  <c r="L54" i="1"/>
  <c r="M54" i="1"/>
  <c r="M190" i="1"/>
  <c r="L190" i="1"/>
  <c r="G2" i="1"/>
  <c r="H2" i="1"/>
  <c r="I2" i="1"/>
  <c r="J2" i="1"/>
  <c r="K2" i="1"/>
  <c r="F2" i="1"/>
  <c r="M189" i="1" l="1"/>
  <c r="L189" i="1"/>
  <c r="L3" i="1" s="1"/>
  <c r="B24" i="4" l="1"/>
  <c r="B30" i="4"/>
  <c r="B48" i="4"/>
  <c r="B42" i="4"/>
  <c r="B54" i="4"/>
  <c r="B36" i="4"/>
  <c r="A50" i="4" l="1"/>
  <c r="A44" i="4"/>
  <c r="A38" i="4"/>
  <c r="A32" i="4"/>
  <c r="A26" i="4"/>
  <c r="A20" i="4"/>
  <c r="B57" i="4" l="1"/>
  <c r="B56" i="4" l="1"/>
</calcChain>
</file>

<file path=xl/sharedStrings.xml><?xml version="1.0" encoding="utf-8"?>
<sst xmlns="http://schemas.openxmlformats.org/spreadsheetml/2006/main" count="676" uniqueCount="405">
  <si>
    <t>Enter your order using the appropriate column for each ship month.</t>
  </si>
  <si>
    <t>TOTAL</t>
  </si>
  <si>
    <t>$ Totals</t>
  </si>
  <si>
    <t>Terms</t>
  </si>
  <si>
    <t>Valid on Shipments</t>
  </si>
  <si>
    <t>ITEM DESCRIPTION</t>
  </si>
  <si>
    <t>COLOR</t>
  </si>
  <si>
    <t>TREKKING POLES</t>
  </si>
  <si>
    <t>TREKKING POLES SUBTOTAL</t>
  </si>
  <si>
    <t>Heritage Black</t>
  </si>
  <si>
    <t>LUMBAR SERIES SUBTOTAL</t>
  </si>
  <si>
    <t xml:space="preserve">WHOLESALE </t>
  </si>
  <si>
    <t>Heritage Red</t>
  </si>
  <si>
    <t>99-90004-01</t>
  </si>
  <si>
    <t>Pinon Green</t>
  </si>
  <si>
    <t xml:space="preserve"> </t>
  </si>
  <si>
    <t>Quilted Zip-Top Tote, XS</t>
  </si>
  <si>
    <t xml:space="preserve"> Black  </t>
  </si>
  <si>
    <t>07-70135-01</t>
  </si>
  <si>
    <t>07-70135-13</t>
  </si>
  <si>
    <t>Store Name</t>
  </si>
  <si>
    <t>Cancel date</t>
  </si>
  <si>
    <t>LUMBAR SERIES</t>
  </si>
  <si>
    <t>Rain Cover Extra Small</t>
  </si>
  <si>
    <t>07-90010-01</t>
  </si>
  <si>
    <t>Rain Cover Small</t>
  </si>
  <si>
    <t>07-90011-01</t>
  </si>
  <si>
    <t>07-90012-01</t>
  </si>
  <si>
    <t>07-90013-01</t>
  </si>
  <si>
    <t>Rain Cover Medium</t>
  </si>
  <si>
    <t>Rain Cover Large</t>
  </si>
  <si>
    <t>ITEM NUMBER</t>
  </si>
  <si>
    <t>Customer Name:</t>
  </si>
  <si>
    <t>Bill to address:</t>
  </si>
  <si>
    <t>Street/Box #</t>
  </si>
  <si>
    <t>Black</t>
  </si>
  <si>
    <t>Suite/Unit #</t>
  </si>
  <si>
    <t>City</t>
  </si>
  <si>
    <t>State</t>
  </si>
  <si>
    <t>Zip Code</t>
  </si>
  <si>
    <t>Ship to address:</t>
  </si>
  <si>
    <t>Using the Order Form</t>
  </si>
  <si>
    <t>Basic Cube</t>
  </si>
  <si>
    <t>Cooler Cube</t>
  </si>
  <si>
    <t>The Sixer</t>
  </si>
  <si>
    <t>Haulin' Padded Shoulder Strap</t>
  </si>
  <si>
    <t xml:space="preserve"> Green Mist </t>
  </si>
  <si>
    <t>PO #</t>
  </si>
  <si>
    <t>Ship Date</t>
  </si>
  <si>
    <t>Order Total</t>
  </si>
  <si>
    <t>Street Address</t>
  </si>
  <si>
    <t>Order Summary</t>
  </si>
  <si>
    <t>Day</t>
  </si>
  <si>
    <t>Deep Blue</t>
  </si>
  <si>
    <t>Tour</t>
  </si>
  <si>
    <t>Mint</t>
  </si>
  <si>
    <t>Strapettes</t>
  </si>
  <si>
    <t>Drift</t>
  </si>
  <si>
    <t>Knockabout</t>
  </si>
  <si>
    <t>Vibe</t>
  </si>
  <si>
    <t>Glacier Blue</t>
  </si>
  <si>
    <t>Burnt Ochre</t>
  </si>
  <si>
    <t>Sidekick, S</t>
  </si>
  <si>
    <t>Sidekick, M</t>
  </si>
  <si>
    <t>Day Rain Cover</t>
  </si>
  <si>
    <t>Tour Rain Cover</t>
  </si>
  <si>
    <t>UPC</t>
  </si>
  <si>
    <t>16-10190-01</t>
  </si>
  <si>
    <t>16-10190-21</t>
  </si>
  <si>
    <t>16-10220-01</t>
  </si>
  <si>
    <t>16-10220-63</t>
  </si>
  <si>
    <t>16-10220-21</t>
  </si>
  <si>
    <t>18-10265-01</t>
  </si>
  <si>
    <t>18-10270-01</t>
  </si>
  <si>
    <t>09-90015-01</t>
  </si>
  <si>
    <t>09-90016-01</t>
  </si>
  <si>
    <t>BACKPACKS</t>
  </si>
  <si>
    <t>Scream 55</t>
  </si>
  <si>
    <t>Stone Grey</t>
  </si>
  <si>
    <t>18-50240-33</t>
  </si>
  <si>
    <t>Scream 50 WSD</t>
  </si>
  <si>
    <t>18-50241-21</t>
  </si>
  <si>
    <t>Anvil Grey</t>
  </si>
  <si>
    <t>Apex 80</t>
  </si>
  <si>
    <t>Apex 60</t>
  </si>
  <si>
    <t>Mayhem 45</t>
  </si>
  <si>
    <t>BACKPACKS SUBTOTAL</t>
  </si>
  <si>
    <t>Trekking Pole Rubber Boot Tips (Pair)</t>
  </si>
  <si>
    <t>12-9500-01</t>
  </si>
  <si>
    <t>Trekking Pole Nordic Boot Tips (Pair)</t>
  </si>
  <si>
    <t>17-9501-01</t>
  </si>
  <si>
    <t>Snow Baskets (Pair)</t>
  </si>
  <si>
    <t>15-9470-01</t>
  </si>
  <si>
    <t>Hiking Baskets (Pair)</t>
  </si>
  <si>
    <t>17-9480-01</t>
  </si>
  <si>
    <t xml:space="preserve">  </t>
  </si>
  <si>
    <t>Cactus Green</t>
  </si>
  <si>
    <t>17-2034-29</t>
  </si>
  <si>
    <t>17-2032-29</t>
  </si>
  <si>
    <t>Olympic Blue</t>
  </si>
  <si>
    <t>17-2044-39</t>
  </si>
  <si>
    <t>17-2042-39</t>
  </si>
  <si>
    <t>12-2014-39</t>
  </si>
  <si>
    <t>Mountain Shade Tarp 12</t>
  </si>
  <si>
    <t>17-2050-06</t>
  </si>
  <si>
    <t>Mountain Shelter LT, 2 Person 3 Season Tarp</t>
  </si>
  <si>
    <t>13-2019-38</t>
  </si>
  <si>
    <t>Tent Field Repair Kit</t>
  </si>
  <si>
    <t>17-3001-01</t>
  </si>
  <si>
    <t>Tent Stakes (Set of 8)</t>
  </si>
  <si>
    <t>12-2015-08</t>
  </si>
  <si>
    <t>Replacement Guylines (Set of 4)</t>
  </si>
  <si>
    <t>17-3002-43</t>
  </si>
  <si>
    <t>Steel Tarp Pole (Set of 2)</t>
  </si>
  <si>
    <t>17-3003-08</t>
  </si>
  <si>
    <t>Tent Footprint - 2 Person</t>
  </si>
  <si>
    <t>12-2016-08</t>
  </si>
  <si>
    <t>Tent Footprint - 4 Person</t>
  </si>
  <si>
    <t>12-2017-08</t>
  </si>
  <si>
    <t>Tent Footprint - 5 Person</t>
  </si>
  <si>
    <t>12-2018-08</t>
  </si>
  <si>
    <t>K-9 Pack, LG</t>
  </si>
  <si>
    <t>K-9 Pack, MD</t>
  </si>
  <si>
    <t>K-9 Pack, SM</t>
  </si>
  <si>
    <t>K-9 Bed</t>
  </si>
  <si>
    <t>K-9 Backbowl</t>
  </si>
  <si>
    <t>DOG</t>
  </si>
  <si>
    <t>TENTS</t>
  </si>
  <si>
    <t>DOG SUBTOTAL</t>
  </si>
  <si>
    <t>Ice Grey</t>
  </si>
  <si>
    <t>Zip Top Hauler</t>
  </si>
  <si>
    <t>18-75003-59</t>
  </si>
  <si>
    <t>Ice Grey (Yellow Trim)</t>
  </si>
  <si>
    <t>18-75021-59</t>
  </si>
  <si>
    <t>Basic Cube, 3 Pack</t>
  </si>
  <si>
    <t>Assorted (Yellow, Lime, Blue Trim)</t>
  </si>
  <si>
    <t>18-75023-08</t>
  </si>
  <si>
    <t>18-75055-59</t>
  </si>
  <si>
    <t>Cycle Cube</t>
  </si>
  <si>
    <t>18-75040-59</t>
  </si>
  <si>
    <t>Travel Trunk, M</t>
  </si>
  <si>
    <t>10-70000-01</t>
  </si>
  <si>
    <t>Travel Trunk, L</t>
  </si>
  <si>
    <t>10-70001-01</t>
  </si>
  <si>
    <t>Travel Trunk, XL</t>
  </si>
  <si>
    <t>10-70002-01</t>
  </si>
  <si>
    <t>Travel Trunk, XXL</t>
  </si>
  <si>
    <t>10-70003-01</t>
  </si>
  <si>
    <t>Essentials Stash, S</t>
  </si>
  <si>
    <t>Glacier Grey</t>
  </si>
  <si>
    <t>17-70012-07</t>
  </si>
  <si>
    <t>Essentials Stash, M</t>
  </si>
  <si>
    <t>17-70011-07</t>
  </si>
  <si>
    <t>14-75270-59</t>
  </si>
  <si>
    <t>GEAR STORAGE</t>
  </si>
  <si>
    <t>GEAR STORAGE SUBTOTAL</t>
  </si>
  <si>
    <t>SlingBack Chair</t>
  </si>
  <si>
    <t>17-9490-65</t>
  </si>
  <si>
    <t>The TakeOut</t>
  </si>
  <si>
    <t>Cooler Tube Sling</t>
  </si>
  <si>
    <t>World Cup</t>
  </si>
  <si>
    <t>16-75320-01</t>
  </si>
  <si>
    <t>16-75320-65</t>
  </si>
  <si>
    <t>Hops</t>
  </si>
  <si>
    <t>Grand Tour</t>
  </si>
  <si>
    <t>16-75330-01</t>
  </si>
  <si>
    <t>16-75330-65</t>
  </si>
  <si>
    <t>Divide</t>
  </si>
  <si>
    <t>Adventure Office</t>
  </si>
  <si>
    <t>18-75311-01</t>
  </si>
  <si>
    <t>18-75311-65</t>
  </si>
  <si>
    <t>Adventure Office Small</t>
  </si>
  <si>
    <t>16-75300-01</t>
  </si>
  <si>
    <t>16-75300-21</t>
  </si>
  <si>
    <t>WHOLESALE</t>
  </si>
  <si>
    <t>Grand Total</t>
  </si>
  <si>
    <t>Step by Step</t>
  </si>
  <si>
    <t>16-10190-49</t>
  </si>
  <si>
    <t>TENTS SUBTOTAL</t>
  </si>
  <si>
    <t>GRAND TOTAL $</t>
  </si>
  <si>
    <t>Total # of Items</t>
  </si>
  <si>
    <t>Enter your store information (yellow areas)</t>
  </si>
  <si>
    <t>Input your PO # and ship date for each ship month</t>
  </si>
  <si>
    <t>Kit Cube MD</t>
  </si>
  <si>
    <t>Kit Cube SM</t>
  </si>
  <si>
    <t>Tanack 10</t>
  </si>
  <si>
    <t>Descent</t>
  </si>
  <si>
    <t>Descent SM</t>
  </si>
  <si>
    <t>Spectrum</t>
  </si>
  <si>
    <t>Borealis</t>
  </si>
  <si>
    <t>17-81350-01</t>
  </si>
  <si>
    <t>17-81340-01</t>
  </si>
  <si>
    <t>17-81330-01</t>
  </si>
  <si>
    <t>17-81430-01</t>
  </si>
  <si>
    <t>17-81435-01</t>
  </si>
  <si>
    <t>17-81410-01</t>
  </si>
  <si>
    <t>17-81420-01</t>
  </si>
  <si>
    <t>Once you have completed entering your order save the file as your store name.xlsm (ex. Outdoorshop.xlsm) - please save as a macro enabled workbook!</t>
  </si>
  <si>
    <t>17-81450-01</t>
  </si>
  <si>
    <t>17-81400-01</t>
  </si>
  <si>
    <t>Moss Green</t>
  </si>
  <si>
    <t>19-10041-28</t>
  </si>
  <si>
    <t>19-10042-28</t>
  </si>
  <si>
    <t>Trippin Fanny</t>
  </si>
  <si>
    <t>Trippin Pack</t>
  </si>
  <si>
    <t>Trippin Pouch</t>
  </si>
  <si>
    <t>Dry Tour</t>
  </si>
  <si>
    <t>Dry Kick</t>
  </si>
  <si>
    <t>19-50181-65</t>
  </si>
  <si>
    <t>19-50161-65</t>
  </si>
  <si>
    <t>19-50156-70</t>
  </si>
  <si>
    <t>19-50301-01</t>
  </si>
  <si>
    <t>19-50311-01</t>
  </si>
  <si>
    <t>19-50341-65</t>
  </si>
  <si>
    <t>19-50341-54</t>
  </si>
  <si>
    <t>19-50351-65</t>
  </si>
  <si>
    <t>19-50351-54</t>
  </si>
  <si>
    <t>19-50361-65</t>
  </si>
  <si>
    <t>19-50361-54</t>
  </si>
  <si>
    <t>19-50371-65</t>
  </si>
  <si>
    <t>Moonstone</t>
  </si>
  <si>
    <t>Caribe Blue</t>
  </si>
  <si>
    <t>Apex 55 WSD</t>
  </si>
  <si>
    <t>Mayhem 30</t>
  </si>
  <si>
    <t>Clear Creek 25</t>
  </si>
  <si>
    <t>Clear Creek 25 WSD</t>
  </si>
  <si>
    <t>Clear Creek 20</t>
  </si>
  <si>
    <t>Clear Creek 20 WSD</t>
  </si>
  <si>
    <t>Clear Creek 15</t>
  </si>
  <si>
    <t>Clear Creek 15 WSD</t>
  </si>
  <si>
    <t>Clear Creek 10</t>
  </si>
  <si>
    <t>19-9602-63</t>
  </si>
  <si>
    <t>19-9612-02</t>
  </si>
  <si>
    <t>19-9622-01</t>
  </si>
  <si>
    <t>19-9651-14</t>
  </si>
  <si>
    <t>19-9651-39</t>
  </si>
  <si>
    <t>19-9701-01</t>
  </si>
  <si>
    <t>19-9711-30</t>
  </si>
  <si>
    <t>19-9732-30</t>
  </si>
  <si>
    <t>19-9732-26</t>
  </si>
  <si>
    <t>19-9741-08</t>
  </si>
  <si>
    <t>19-9752-06</t>
  </si>
  <si>
    <t>19-9752-19</t>
  </si>
  <si>
    <t>Lava Red</t>
  </si>
  <si>
    <t>Carbon</t>
  </si>
  <si>
    <t>Sand</t>
  </si>
  <si>
    <t>19-80035-02</t>
  </si>
  <si>
    <t>19-80045-02</t>
  </si>
  <si>
    <t>19-80055-02</t>
  </si>
  <si>
    <t>19-80035-50</t>
  </si>
  <si>
    <t>19-80045-50</t>
  </si>
  <si>
    <t>19-80055-50</t>
  </si>
  <si>
    <t>19-80026-59</t>
  </si>
  <si>
    <t>19-80110-02</t>
  </si>
  <si>
    <t>19-80022-07</t>
  </si>
  <si>
    <t>Hot Box Hauler</t>
  </si>
  <si>
    <t>18-81401-09</t>
  </si>
  <si>
    <t>Kit Cube LG</t>
  </si>
  <si>
    <t>Tanuck 40</t>
  </si>
  <si>
    <t>TanuckLITE 40</t>
  </si>
  <si>
    <t>Purple Reign</t>
  </si>
  <si>
    <t xml:space="preserve">Heritage Black </t>
  </si>
  <si>
    <t>20-10020-01</t>
  </si>
  <si>
    <t>Rust Brown</t>
  </si>
  <si>
    <t>20-10020-18</t>
  </si>
  <si>
    <t>Concrete</t>
  </si>
  <si>
    <t>20-10020-72</t>
  </si>
  <si>
    <t>Asphalt (Grey/Blue)</t>
  </si>
  <si>
    <t>20-10020-52</t>
  </si>
  <si>
    <t xml:space="preserve">Moss Green </t>
  </si>
  <si>
    <t xml:space="preserve">Heritage Black  </t>
  </si>
  <si>
    <t>20-10200-01</t>
  </si>
  <si>
    <t>20-10200-18</t>
  </si>
  <si>
    <t>20-10200-72</t>
  </si>
  <si>
    <t>20-10200-52</t>
  </si>
  <si>
    <t>Tour SM</t>
  </si>
  <si>
    <t>20-10202-01</t>
  </si>
  <si>
    <t>20-10202-72</t>
  </si>
  <si>
    <t>Sage Blue</t>
  </si>
  <si>
    <t>20-10202-17</t>
  </si>
  <si>
    <t>20-10160-01</t>
  </si>
  <si>
    <t>20-10160-18</t>
  </si>
  <si>
    <t>20-10160-72</t>
  </si>
  <si>
    <t>20-10160-17</t>
  </si>
  <si>
    <t>20-10160-52</t>
  </si>
  <si>
    <t>Zerk 40</t>
  </si>
  <si>
    <t>Phantom</t>
  </si>
  <si>
    <t>Andesite</t>
  </si>
  <si>
    <t>19-9100-01</t>
  </si>
  <si>
    <t xml:space="preserve">Halite 7075 </t>
  </si>
  <si>
    <t>Halite WSD 7075</t>
  </si>
  <si>
    <t>Carbonlite Pro</t>
  </si>
  <si>
    <t xml:space="preserve">Carbon  </t>
  </si>
  <si>
    <t>Tellurite 7075 OLS</t>
  </si>
  <si>
    <t>Tellurite WSD 7075</t>
  </si>
  <si>
    <t>Pyrite 7075</t>
  </si>
  <si>
    <t>Rhyolite 6061</t>
  </si>
  <si>
    <t>Trekker FX Lite</t>
  </si>
  <si>
    <t>Globetrotter</t>
  </si>
  <si>
    <t>Dolomite 7075 OLS</t>
  </si>
  <si>
    <t>Pinnacle Single</t>
  </si>
  <si>
    <t xml:space="preserve">Hiking Baskets Bulk (20pcs </t>
  </si>
  <si>
    <t>17-9489-01</t>
  </si>
  <si>
    <t xml:space="preserve">Snow Baskets Bulk (20pcs </t>
  </si>
  <si>
    <t>17-9479-01</t>
  </si>
  <si>
    <t xml:space="preserve">Rubber Boot Tips Bulk (20pcs </t>
  </si>
  <si>
    <t>17-9509-01</t>
  </si>
  <si>
    <t>Morrison EVO 4 w/FP, 4 Person 3 Season Tent</t>
  </si>
  <si>
    <t>Morrison EVO 2 w/FP, 2 Person 3 Season Tent</t>
  </si>
  <si>
    <t>Bear Creek 4 w/FP, 4 Person 3 Season Tent</t>
  </si>
  <si>
    <t>Bear Creek 2 w/FP, 2 Person 3 Season Tent</t>
  </si>
  <si>
    <t>Conifer, 5+ Person 3 Season Tent</t>
  </si>
  <si>
    <t>Carpet Stakes Bulk (25pcs - no Pkg)</t>
  </si>
  <si>
    <t>17-3005-08</t>
  </si>
  <si>
    <t>K-9 Cube-</t>
  </si>
  <si>
    <t>Frost Blue</t>
  </si>
  <si>
    <t>20-75090-74</t>
  </si>
  <si>
    <t>Cedar Green</t>
  </si>
  <si>
    <t>20-75090-55</t>
  </si>
  <si>
    <t>Light Sand</t>
  </si>
  <si>
    <t>20-75090-73</t>
  </si>
  <si>
    <t>20-75100-74</t>
  </si>
  <si>
    <t>20-75100-55</t>
  </si>
  <si>
    <t>20-75100-73</t>
  </si>
  <si>
    <t>20-75060-74</t>
  </si>
  <si>
    <t>20-75060-54</t>
  </si>
  <si>
    <t>20-75060-73</t>
  </si>
  <si>
    <t>20-75110-74</t>
  </si>
  <si>
    <t>20-75110-55</t>
  </si>
  <si>
    <t>20-75110-73</t>
  </si>
  <si>
    <t xml:space="preserve">Mint  </t>
  </si>
  <si>
    <t>Groove</t>
  </si>
  <si>
    <t>20-10220-33</t>
  </si>
  <si>
    <t>20-10220-50</t>
  </si>
  <si>
    <t xml:space="preserve">Huckleberry  </t>
  </si>
  <si>
    <t>Asphalt Grey (Grey/Blue)</t>
  </si>
  <si>
    <t xml:space="preserve">Stone Grey </t>
  </si>
  <si>
    <t xml:space="preserve">Carbon </t>
  </si>
  <si>
    <t xml:space="preserve">Moroccan Blue </t>
  </si>
  <si>
    <t xml:space="preserve">Capri Blue </t>
  </si>
  <si>
    <t xml:space="preserve">Berry </t>
  </si>
  <si>
    <t xml:space="preserve">Graphite </t>
  </si>
  <si>
    <t>20-10020-54</t>
  </si>
  <si>
    <t>20-10200-54</t>
  </si>
  <si>
    <t>20-10160-54</t>
  </si>
  <si>
    <t>20-10302-20</t>
  </si>
  <si>
    <t>Classic Red</t>
  </si>
  <si>
    <t>20-10302-31</t>
  </si>
  <si>
    <t>Salmon</t>
  </si>
  <si>
    <t>20-10302-75</t>
  </si>
  <si>
    <t>20-10302-21</t>
  </si>
  <si>
    <t xml:space="preserve">Trippin Lil </t>
  </si>
  <si>
    <t>19-50341-50</t>
  </si>
  <si>
    <t>19-50351-50</t>
  </si>
  <si>
    <t>19-50361-50</t>
  </si>
  <si>
    <t>19-50371-50</t>
  </si>
  <si>
    <t>20-10302-01</t>
  </si>
  <si>
    <r>
      <t xml:space="preserve">When prompted click </t>
    </r>
    <r>
      <rPr>
        <i/>
        <sz val="12"/>
        <rFont val="Arial"/>
        <family val="2"/>
      </rPr>
      <t>Enable Macros</t>
    </r>
  </si>
  <si>
    <r>
      <t xml:space="preserve">Click the </t>
    </r>
    <r>
      <rPr>
        <i/>
        <sz val="12"/>
        <rFont val="Arial"/>
        <family val="2"/>
      </rPr>
      <t>Customer Info</t>
    </r>
    <r>
      <rPr>
        <sz val="12"/>
        <rFont val="Arial"/>
        <family val="2"/>
      </rPr>
      <t xml:space="preserve"> tab (adjacent to instructions tab)</t>
    </r>
  </si>
  <si>
    <r>
      <t xml:space="preserve">If the shipping address is the same as the billing address click the </t>
    </r>
    <r>
      <rPr>
        <b/>
        <sz val="12"/>
        <rFont val="Arial"/>
        <family val="2"/>
      </rPr>
      <t>Copy to Ship to</t>
    </r>
    <r>
      <rPr>
        <sz val="12"/>
        <rFont val="Arial"/>
        <family val="2"/>
      </rPr>
      <t xml:space="preserve"> button. Otherwise  manually enter the ship to address in the ship to address box.</t>
    </r>
  </si>
  <si>
    <r>
      <t xml:space="preserve">Click the </t>
    </r>
    <r>
      <rPr>
        <i/>
        <sz val="12"/>
        <rFont val="Arial"/>
        <family val="2"/>
      </rPr>
      <t>Order Form</t>
    </r>
    <r>
      <rPr>
        <sz val="12"/>
        <rFont val="Arial"/>
        <family val="2"/>
      </rPr>
      <t xml:space="preserve"> tab (adjacent to Customer Info tab) to open the order form.</t>
    </r>
  </si>
  <si>
    <t>21-50441-44</t>
  </si>
  <si>
    <t>Heritage Purple</t>
  </si>
  <si>
    <t>21-10301-01</t>
  </si>
  <si>
    <t>21-10301-20</t>
  </si>
  <si>
    <t>21-10301-31</t>
  </si>
  <si>
    <t>21-10301-75</t>
  </si>
  <si>
    <t>21-10301-21</t>
  </si>
  <si>
    <t>757894331610</t>
  </si>
  <si>
    <t>757894331627</t>
  </si>
  <si>
    <t>757894331634</t>
  </si>
  <si>
    <t>757894331641</t>
  </si>
  <si>
    <t>21-10401-01</t>
  </si>
  <si>
    <t>21-10401-20</t>
  </si>
  <si>
    <t>21-10401-31</t>
  </si>
  <si>
    <t>21-10401-75</t>
  </si>
  <si>
    <t>21-10401-21</t>
  </si>
  <si>
    <t>757894331771</t>
  </si>
  <si>
    <t>757894331788</t>
  </si>
  <si>
    <t>757894331795</t>
  </si>
  <si>
    <t>757894331801</t>
  </si>
  <si>
    <t>757894331818</t>
  </si>
  <si>
    <t>21-10201-01</t>
  </si>
  <si>
    <t>21-10201-20</t>
  </si>
  <si>
    <t>21-10201-31</t>
  </si>
  <si>
    <t>21-10201-75</t>
  </si>
  <si>
    <t>21-10201-21</t>
  </si>
  <si>
    <t>Blackout</t>
  </si>
  <si>
    <t>Basil</t>
  </si>
  <si>
    <t>21-75350-01</t>
  </si>
  <si>
    <t>21-75350-77</t>
  </si>
  <si>
    <t>Amble</t>
  </si>
  <si>
    <t>Navy</t>
  </si>
  <si>
    <t>21-75353-48</t>
  </si>
  <si>
    <t>21-75353-77</t>
  </si>
  <si>
    <t>July</t>
  </si>
  <si>
    <t>August</t>
  </si>
  <si>
    <t>September</t>
  </si>
  <si>
    <t>October</t>
  </si>
  <si>
    <t>November</t>
  </si>
  <si>
    <t>December</t>
  </si>
  <si>
    <t>Mountainsmith Spring F21 PRSN</t>
  </si>
  <si>
    <t>7/15/2021-12/31/2021</t>
  </si>
  <si>
    <t>Open F21 Order Form</t>
  </si>
  <si>
    <t>20-10220-54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</si>
</sst>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/d/yyyy;@"/>
  </numFmts>
  <fonts count="3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Palatino Linotype"/>
      <family val="1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Palatino Linotype"/>
      <family val="1"/>
    </font>
    <font>
      <b/>
      <sz val="10"/>
      <name val="Arial"/>
      <family val="2"/>
    </font>
    <font>
      <b/>
      <sz val="8"/>
      <name val="Verdana"/>
      <family val="2"/>
    </font>
    <font>
      <sz val="9"/>
      <name val="Verdana"/>
      <family val="2"/>
    </font>
    <font>
      <b/>
      <i/>
      <sz val="8"/>
      <name val="Verdana"/>
      <family val="2"/>
    </font>
    <font>
      <b/>
      <sz val="8"/>
      <color indexed="8"/>
      <name val="Verdana"/>
      <family val="2"/>
    </font>
    <font>
      <b/>
      <i/>
      <sz val="8"/>
      <color indexed="8"/>
      <name val="Verdana"/>
      <family val="2"/>
    </font>
    <font>
      <sz val="8"/>
      <name val="Andalus"/>
      <family val="1"/>
    </font>
    <font>
      <b/>
      <sz val="8"/>
      <name val="Andalus"/>
      <family val="1"/>
    </font>
    <font>
      <b/>
      <sz val="9"/>
      <color indexed="9"/>
      <name val="Verdana"/>
      <family val="2"/>
    </font>
    <font>
      <b/>
      <u/>
      <sz val="9"/>
      <name val="Verdana"/>
      <family val="2"/>
    </font>
    <font>
      <b/>
      <sz val="9"/>
      <name val="Verdana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宋体"/>
      <charset val="134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31" fillId="0" borderId="0">
      <alignment vertical="center"/>
    </xf>
  </cellStyleXfs>
  <cellXfs count="177">
    <xf numFmtId="0" fontId="0" fillId="0" borderId="0" xfId="0"/>
    <xf numFmtId="0" fontId="0" fillId="0" borderId="0" xfId="0" applyFill="1" applyBorder="1"/>
    <xf numFmtId="0" fontId="3" fillId="0" borderId="0" xfId="0" applyFont="1" applyProtection="1"/>
    <xf numFmtId="0" fontId="0" fillId="0" borderId="0" xfId="0" applyProtection="1"/>
    <xf numFmtId="0" fontId="7" fillId="0" borderId="0" xfId="0" applyFont="1" applyProtection="1"/>
    <xf numFmtId="0" fontId="3" fillId="0" borderId="0" xfId="0" applyFont="1" applyFill="1" applyProtection="1"/>
    <xf numFmtId="0" fontId="0" fillId="0" borderId="0" xfId="0" applyAlignment="1">
      <alignment horizontal="left"/>
    </xf>
    <xf numFmtId="1" fontId="21" fillId="0" borderId="9" xfId="1" applyNumberFormat="1" applyFont="1" applyFill="1" applyBorder="1" applyAlignment="1" applyProtection="1">
      <alignment horizontal="center" vertical="center"/>
    </xf>
    <xf numFmtId="44" fontId="21" fillId="0" borderId="9" xfId="1" applyFont="1" applyFill="1" applyBorder="1" applyAlignment="1" applyProtection="1">
      <alignment horizontal="center" vertical="center"/>
    </xf>
    <xf numFmtId="0" fontId="20" fillId="0" borderId="2" xfId="0" applyFont="1" applyBorder="1" applyProtection="1"/>
    <xf numFmtId="0" fontId="20" fillId="0" borderId="3" xfId="0" applyFont="1" applyBorder="1" applyProtection="1"/>
    <xf numFmtId="0" fontId="26" fillId="0" borderId="12" xfId="0" applyFont="1" applyBorder="1" applyProtection="1"/>
    <xf numFmtId="0" fontId="26" fillId="0" borderId="0" xfId="0" applyFont="1" applyBorder="1" applyProtection="1"/>
    <xf numFmtId="0" fontId="26" fillId="0" borderId="8" xfId="0" applyFont="1" applyBorder="1" applyProtection="1"/>
    <xf numFmtId="0" fontId="25" fillId="2" borderId="4" xfId="0" applyFont="1" applyFill="1" applyBorder="1" applyProtection="1"/>
    <xf numFmtId="0" fontId="27" fillId="2" borderId="5" xfId="0" applyFont="1" applyFill="1" applyBorder="1" applyProtection="1"/>
    <xf numFmtId="0" fontId="27" fillId="2" borderId="6" xfId="0" applyFont="1" applyFill="1" applyBorder="1" applyProtection="1"/>
    <xf numFmtId="0" fontId="20" fillId="0" borderId="7" xfId="0" applyFont="1" applyBorder="1" applyAlignment="1" applyProtection="1">
      <alignment vertical="center"/>
    </xf>
    <xf numFmtId="0" fontId="20" fillId="0" borderId="7" xfId="0" applyFont="1" applyBorder="1" applyProtection="1"/>
    <xf numFmtId="0" fontId="25" fillId="2" borderId="7" xfId="0" applyFont="1" applyFill="1" applyBorder="1" applyProtection="1"/>
    <xf numFmtId="0" fontId="27" fillId="2" borderId="0" xfId="0" applyFont="1" applyFill="1" applyBorder="1" applyProtection="1"/>
    <xf numFmtId="0" fontId="27" fillId="2" borderId="8" xfId="0" applyFont="1" applyFill="1" applyBorder="1" applyProtection="1"/>
    <xf numFmtId="0" fontId="20" fillId="0" borderId="14" xfId="0" applyFont="1" applyBorder="1" applyProtection="1"/>
    <xf numFmtId="0" fontId="20" fillId="0" borderId="31" xfId="0" applyFont="1" applyBorder="1" applyProtection="1"/>
    <xf numFmtId="0" fontId="26" fillId="6" borderId="1" xfId="0" applyFont="1" applyFill="1" applyBorder="1" applyProtection="1">
      <protection locked="0"/>
    </xf>
    <xf numFmtId="164" fontId="21" fillId="4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164" fontId="17" fillId="0" borderId="8" xfId="0" applyNumberFormat="1" applyFont="1" applyFill="1" applyBorder="1" applyAlignment="1" applyProtection="1">
      <alignment horizontal="center"/>
    </xf>
    <xf numFmtId="164" fontId="18" fillId="0" borderId="37" xfId="0" applyNumberFormat="1" applyFont="1" applyFill="1" applyBorder="1" applyAlignment="1" applyProtection="1">
      <alignment horizontal="center"/>
    </xf>
    <xf numFmtId="164" fontId="17" fillId="0" borderId="38" xfId="0" applyNumberFormat="1" applyFont="1" applyFill="1" applyBorder="1" applyAlignment="1" applyProtection="1">
      <alignment horizontal="center"/>
    </xf>
    <xf numFmtId="164" fontId="18" fillId="0" borderId="39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164" fontId="16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164" fontId="14" fillId="0" borderId="0" xfId="0" applyNumberFormat="1" applyFont="1" applyAlignment="1" applyProtection="1">
      <alignment horizontal="center"/>
      <protection locked="0"/>
    </xf>
    <xf numFmtId="164" fontId="15" fillId="0" borderId="0" xfId="0" applyNumberFormat="1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44" fontId="21" fillId="9" borderId="9" xfId="1" applyFont="1" applyFill="1" applyBorder="1" applyAlignment="1" applyProtection="1">
      <alignment horizontal="center" vertical="center"/>
    </xf>
    <xf numFmtId="49" fontId="21" fillId="9" borderId="9" xfId="1" applyNumberFormat="1" applyFont="1" applyFill="1" applyBorder="1" applyAlignment="1" applyProtection="1">
      <alignment horizontal="center" vertical="center"/>
    </xf>
    <xf numFmtId="44" fontId="21" fillId="9" borderId="9" xfId="1" quotePrefix="1" applyFont="1" applyFill="1" applyBorder="1" applyAlignment="1" applyProtection="1">
      <alignment horizontal="center" vertical="center"/>
    </xf>
    <xf numFmtId="2" fontId="21" fillId="0" borderId="9" xfId="1" quotePrefix="1" applyNumberFormat="1" applyFont="1" applyFill="1" applyBorder="1" applyAlignment="1" applyProtection="1">
      <alignment horizontal="center" vertical="center"/>
      <protection locked="0"/>
    </xf>
    <xf numFmtId="2" fontId="21" fillId="9" borderId="9" xfId="0" applyNumberFormat="1" applyFont="1" applyFill="1" applyBorder="1" applyAlignment="1" applyProtection="1">
      <alignment horizontal="center" vertical="center"/>
      <protection locked="0"/>
    </xf>
    <xf numFmtId="2" fontId="21" fillId="9" borderId="9" xfId="1" quotePrefix="1" applyNumberFormat="1" applyFont="1" applyFill="1" applyBorder="1" applyAlignment="1" applyProtection="1">
      <alignment horizontal="center" vertical="center"/>
      <protection locked="0"/>
    </xf>
    <xf numFmtId="44" fontId="21" fillId="0" borderId="9" xfId="1" quotePrefix="1" applyFont="1" applyFill="1" applyBorder="1" applyAlignment="1" applyProtection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1" fontId="21" fillId="4" borderId="5" xfId="0" applyNumberFormat="1" applyFont="1" applyFill="1" applyBorder="1" applyAlignment="1">
      <alignment horizontal="center" vertical="center"/>
    </xf>
    <xf numFmtId="164" fontId="21" fillId="4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21" fillId="9" borderId="9" xfId="0" applyFont="1" applyFill="1" applyBorder="1" applyAlignment="1">
      <alignment horizontal="center" vertical="center"/>
    </xf>
    <xf numFmtId="1" fontId="21" fillId="9" borderId="9" xfId="0" quotePrefix="1" applyNumberFormat="1" applyFont="1" applyFill="1" applyBorder="1" applyAlignment="1">
      <alignment horizontal="center" vertical="center"/>
    </xf>
    <xf numFmtId="2" fontId="21" fillId="0" borderId="33" xfId="0" applyNumberFormat="1" applyFont="1" applyBorder="1" applyAlignment="1" applyProtection="1">
      <alignment horizontal="center" vertical="center"/>
      <protection locked="0"/>
    </xf>
    <xf numFmtId="2" fontId="21" fillId="0" borderId="9" xfId="0" applyNumberFormat="1" applyFont="1" applyBorder="1" applyAlignment="1" applyProtection="1">
      <alignment horizontal="center" vertical="center"/>
      <protection locked="0"/>
    </xf>
    <xf numFmtId="164" fontId="21" fillId="0" borderId="15" xfId="0" applyNumberFormat="1" applyFont="1" applyBorder="1" applyAlignment="1">
      <alignment horizontal="center" vertical="center"/>
    </xf>
    <xf numFmtId="1" fontId="21" fillId="9" borderId="9" xfId="0" applyNumberFormat="1" applyFont="1" applyFill="1" applyBorder="1" applyAlignment="1">
      <alignment horizontal="center" vertical="center"/>
    </xf>
    <xf numFmtId="49" fontId="21" fillId="9" borderId="9" xfId="0" applyNumberFormat="1" applyFont="1" applyFill="1" applyBorder="1" applyAlignment="1">
      <alignment horizontal="center" vertical="center"/>
    </xf>
    <xf numFmtId="0" fontId="29" fillId="5" borderId="9" xfId="0" applyFont="1" applyFill="1" applyBorder="1" applyAlignment="1">
      <alignment horizontal="center" vertical="center"/>
    </xf>
    <xf numFmtId="0" fontId="29" fillId="5" borderId="9" xfId="0" applyFont="1" applyFill="1" applyBorder="1"/>
    <xf numFmtId="164" fontId="30" fillId="5" borderId="9" xfId="0" quotePrefix="1" applyNumberFormat="1" applyFont="1" applyFill="1" applyBorder="1"/>
    <xf numFmtId="49" fontId="30" fillId="5" borderId="9" xfId="0" applyNumberFormat="1" applyFont="1" applyFill="1" applyBorder="1"/>
    <xf numFmtId="164" fontId="24" fillId="3" borderId="11" xfId="0" applyNumberFormat="1" applyFont="1" applyFill="1" applyBorder="1" applyAlignment="1">
      <alignment horizontal="center" vertical="center"/>
    </xf>
    <xf numFmtId="164" fontId="24" fillId="3" borderId="20" xfId="0" applyNumberFormat="1" applyFont="1" applyFill="1" applyBorder="1" applyAlignment="1">
      <alignment horizontal="center" vertical="center"/>
    </xf>
    <xf numFmtId="0" fontId="21" fillId="8" borderId="9" xfId="0" applyFont="1" applyFill="1" applyBorder="1" applyAlignment="1">
      <alignment horizontal="center" vertical="center"/>
    </xf>
    <xf numFmtId="0" fontId="21" fillId="8" borderId="9" xfId="0" applyFont="1" applyFill="1" applyBorder="1"/>
    <xf numFmtId="1" fontId="21" fillId="8" borderId="9" xfId="0" applyNumberFormat="1" applyFont="1" applyFill="1" applyBorder="1"/>
    <xf numFmtId="164" fontId="21" fillId="4" borderId="11" xfId="0" applyNumberFormat="1" applyFont="1" applyFill="1" applyBorder="1" applyAlignment="1">
      <alignment horizontal="center" vertical="center"/>
    </xf>
    <xf numFmtId="164" fontId="21" fillId="4" borderId="20" xfId="0" applyNumberFormat="1" applyFont="1" applyFill="1" applyBorder="1" applyAlignment="1">
      <alignment horizontal="center" vertical="center"/>
    </xf>
    <xf numFmtId="0" fontId="1" fillId="0" borderId="0" xfId="0" applyFont="1" applyProtection="1">
      <protection locked="0"/>
    </xf>
    <xf numFmtId="0" fontId="29" fillId="3" borderId="35" xfId="0" applyFont="1" applyFill="1" applyBorder="1" applyAlignment="1">
      <alignment horizontal="center" vertical="center"/>
    </xf>
    <xf numFmtId="0" fontId="29" fillId="3" borderId="36" xfId="0" applyFont="1" applyFill="1" applyBorder="1" applyAlignment="1">
      <alignment horizontal="center"/>
    </xf>
    <xf numFmtId="164" fontId="21" fillId="3" borderId="39" xfId="0" quotePrefix="1" applyNumberFormat="1" applyFont="1" applyFill="1" applyBorder="1" applyAlignment="1">
      <alignment horizontal="center" vertical="center"/>
    </xf>
    <xf numFmtId="164" fontId="21" fillId="3" borderId="36" xfId="0" quotePrefix="1" applyNumberFormat="1" applyFont="1" applyFill="1" applyBorder="1" applyAlignment="1">
      <alignment horizontal="center" vertical="center"/>
    </xf>
    <xf numFmtId="49" fontId="21" fillId="3" borderId="36" xfId="0" applyNumberFormat="1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/>
    </xf>
    <xf numFmtId="0" fontId="21" fillId="0" borderId="9" xfId="0" applyFont="1" applyBorder="1" applyAlignment="1">
      <alignment horizontal="center" vertical="center"/>
    </xf>
    <xf numFmtId="1" fontId="21" fillId="0" borderId="9" xfId="0" quotePrefix="1" applyNumberFormat="1" applyFont="1" applyBorder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/>
    </xf>
    <xf numFmtId="0" fontId="21" fillId="0" borderId="9" xfId="2" applyFont="1" applyBorder="1" applyAlignment="1">
      <alignment horizontal="center" vertical="center"/>
    </xf>
    <xf numFmtId="1" fontId="21" fillId="0" borderId="9" xfId="0" applyNumberFormat="1" applyFont="1" applyBorder="1" applyAlignment="1">
      <alignment horizontal="center" vertical="center"/>
    </xf>
    <xf numFmtId="1" fontId="21" fillId="0" borderId="0" xfId="3" applyNumberFormat="1" applyFont="1" applyAlignment="1">
      <alignment horizontal="center"/>
    </xf>
    <xf numFmtId="164" fontId="21" fillId="4" borderId="11" xfId="0" applyNumberFormat="1" applyFont="1" applyFill="1" applyBorder="1" applyAlignment="1">
      <alignment horizontal="center"/>
    </xf>
    <xf numFmtId="164" fontId="21" fillId="4" borderId="20" xfId="0" applyNumberFormat="1" applyFont="1" applyFill="1" applyBorder="1" applyAlignment="1">
      <alignment horizontal="center"/>
    </xf>
    <xf numFmtId="0" fontId="11" fillId="0" borderId="0" xfId="0" applyFont="1" applyProtection="1">
      <protection locked="0"/>
    </xf>
    <xf numFmtId="0" fontId="13" fillId="0" borderId="0" xfId="0" applyFont="1" applyAlignment="1" applyProtection="1">
      <alignment wrapText="1"/>
      <protection locked="0"/>
    </xf>
    <xf numFmtId="4" fontId="11" fillId="0" borderId="0" xfId="0" applyNumberFormat="1" applyFont="1" applyProtection="1">
      <protection locked="0"/>
    </xf>
    <xf numFmtId="49" fontId="13" fillId="0" borderId="0" xfId="0" applyNumberFormat="1" applyFont="1" applyAlignment="1" applyProtection="1">
      <alignment horizontal="left"/>
      <protection locked="0"/>
    </xf>
    <xf numFmtId="164" fontId="21" fillId="4" borderId="23" xfId="0" applyNumberFormat="1" applyFont="1" applyFill="1" applyBorder="1" applyAlignment="1">
      <alignment horizontal="center" vertical="center"/>
    </xf>
    <xf numFmtId="164" fontId="21" fillId="4" borderId="21" xfId="0" applyNumberFormat="1" applyFont="1" applyFill="1" applyBorder="1" applyAlignment="1">
      <alignment horizontal="center" vertical="center"/>
    </xf>
    <xf numFmtId="0" fontId="9" fillId="0" borderId="0" xfId="0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4" fontId="9" fillId="0" borderId="0" xfId="0" applyNumberFormat="1" applyFont="1" applyProtection="1">
      <protection locked="0"/>
    </xf>
    <xf numFmtId="49" fontId="12" fillId="0" borderId="0" xfId="0" applyNumberFormat="1" applyFont="1" applyAlignment="1" applyProtection="1">
      <alignment horizontal="left"/>
      <protection locked="0"/>
    </xf>
    <xf numFmtId="44" fontId="21" fillId="0" borderId="9" xfId="0" applyNumberFormat="1" applyFont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/>
    </xf>
    <xf numFmtId="164" fontId="21" fillId="3" borderId="34" xfId="0" quotePrefix="1" applyNumberFormat="1" applyFont="1" applyFill="1" applyBorder="1" applyAlignment="1">
      <alignment horizontal="center" vertical="center"/>
    </xf>
    <xf numFmtId="164" fontId="21" fillId="3" borderId="11" xfId="0" quotePrefix="1" applyNumberFormat="1" applyFont="1" applyFill="1" applyBorder="1" applyAlignment="1">
      <alignment horizontal="center" vertical="center"/>
    </xf>
    <xf numFmtId="49" fontId="21" fillId="3" borderId="11" xfId="0" applyNumberFormat="1" applyFont="1" applyFill="1" applyBorder="1" applyAlignment="1">
      <alignment horizontal="center" vertical="center"/>
    </xf>
    <xf numFmtId="164" fontId="21" fillId="0" borderId="9" xfId="0" applyNumberFormat="1" applyFont="1" applyBorder="1" applyAlignment="1">
      <alignment horizontal="center" vertical="center"/>
    </xf>
    <xf numFmtId="0" fontId="24" fillId="7" borderId="10" xfId="0" applyFont="1" applyFill="1" applyBorder="1" applyAlignment="1">
      <alignment horizontal="center" vertical="center"/>
    </xf>
    <xf numFmtId="0" fontId="21" fillId="7" borderId="36" xfId="0" applyFont="1" applyFill="1" applyBorder="1" applyAlignment="1">
      <alignment horizontal="center" vertical="center"/>
    </xf>
    <xf numFmtId="164" fontId="22" fillId="7" borderId="39" xfId="0" quotePrefix="1" applyNumberFormat="1" applyFont="1" applyFill="1" applyBorder="1" applyAlignment="1">
      <alignment horizontal="center" vertical="center"/>
    </xf>
    <xf numFmtId="164" fontId="22" fillId="7" borderId="11" xfId="0" quotePrefix="1" applyNumberFormat="1" applyFont="1" applyFill="1" applyBorder="1" applyAlignment="1">
      <alignment horizontal="center" vertical="center"/>
    </xf>
    <xf numFmtId="49" fontId="22" fillId="7" borderId="11" xfId="0" applyNumberFormat="1" applyFont="1" applyFill="1" applyBorder="1" applyAlignment="1">
      <alignment horizontal="center" vertical="center"/>
    </xf>
    <xf numFmtId="164" fontId="24" fillId="7" borderId="11" xfId="0" applyNumberFormat="1" applyFont="1" applyFill="1" applyBorder="1" applyAlignment="1">
      <alignment horizontal="center" vertical="center"/>
    </xf>
    <xf numFmtId="164" fontId="24" fillId="7" borderId="20" xfId="0" applyNumberFormat="1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/>
    </xf>
    <xf numFmtId="164" fontId="22" fillId="3" borderId="34" xfId="0" quotePrefix="1" applyNumberFormat="1" applyFont="1" applyFill="1" applyBorder="1" applyAlignment="1">
      <alignment horizontal="center" vertical="center"/>
    </xf>
    <xf numFmtId="164" fontId="22" fillId="3" borderId="11" xfId="0" quotePrefix="1" applyNumberFormat="1" applyFont="1" applyFill="1" applyBorder="1" applyAlignment="1">
      <alignment horizontal="center" vertical="center"/>
    </xf>
    <xf numFmtId="49" fontId="22" fillId="3" borderId="11" xfId="0" applyNumberFormat="1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  <xf numFmtId="3" fontId="24" fillId="3" borderId="11" xfId="0" applyNumberFormat="1" applyFont="1" applyFill="1" applyBorder="1" applyAlignment="1">
      <alignment horizontal="center" vertical="center"/>
    </xf>
    <xf numFmtId="1" fontId="24" fillId="3" borderId="11" xfId="0" applyNumberFormat="1" applyFont="1" applyFill="1" applyBorder="1" applyAlignment="1">
      <alignment horizontal="center" vertical="center"/>
    </xf>
    <xf numFmtId="1" fontId="24" fillId="3" borderId="20" xfId="0" applyNumberFormat="1" applyFont="1" applyFill="1" applyBorder="1" applyAlignment="1">
      <alignment horizontal="center" vertical="center"/>
    </xf>
    <xf numFmtId="0" fontId="19" fillId="7" borderId="17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/>
    </xf>
    <xf numFmtId="1" fontId="19" fillId="7" borderId="18" xfId="0" applyNumberFormat="1" applyFont="1" applyFill="1" applyBorder="1" applyAlignment="1">
      <alignment horizontal="center"/>
    </xf>
    <xf numFmtId="164" fontId="19" fillId="7" borderId="11" xfId="0" applyNumberFormat="1" applyFont="1" applyFill="1" applyBorder="1" applyAlignment="1">
      <alignment horizontal="center"/>
    </xf>
    <xf numFmtId="164" fontId="19" fillId="7" borderId="19" xfId="0" applyNumberFormat="1" applyFont="1" applyFill="1" applyBorder="1" applyAlignment="1">
      <alignment horizontal="center"/>
    </xf>
    <xf numFmtId="0" fontId="33" fillId="0" borderId="0" xfId="0" applyFont="1" applyAlignment="1" applyProtection="1">
      <alignment horizontal="left"/>
    </xf>
    <xf numFmtId="0" fontId="33" fillId="0" borderId="0" xfId="0" applyFont="1" applyProtection="1"/>
    <xf numFmtId="0" fontId="33" fillId="0" borderId="0" xfId="0" applyFont="1" applyAlignment="1" applyProtection="1">
      <alignment wrapText="1"/>
    </xf>
    <xf numFmtId="0" fontId="32" fillId="0" borderId="24" xfId="0" applyFont="1" applyFill="1" applyBorder="1" applyAlignment="1" applyProtection="1">
      <alignment horizontal="left"/>
    </xf>
    <xf numFmtId="0" fontId="32" fillId="0" borderId="25" xfId="0" applyFont="1" applyBorder="1" applyAlignment="1" applyProtection="1">
      <alignment horizontal="left"/>
    </xf>
    <xf numFmtId="0" fontId="32" fillId="0" borderId="33" xfId="0" applyFont="1" applyBorder="1" applyAlignment="1" applyProtection="1">
      <alignment horizontal="left"/>
    </xf>
    <xf numFmtId="0" fontId="25" fillId="2" borderId="13" xfId="0" applyFont="1" applyFill="1" applyBorder="1" applyAlignment="1" applyProtection="1">
      <alignment horizontal="center"/>
    </xf>
    <xf numFmtId="0" fontId="25" fillId="2" borderId="5" xfId="0" applyFont="1" applyFill="1" applyBorder="1" applyAlignment="1" applyProtection="1">
      <alignment horizontal="center"/>
    </xf>
    <xf numFmtId="0" fontId="25" fillId="2" borderId="6" xfId="0" applyFont="1" applyFill="1" applyBorder="1" applyAlignment="1" applyProtection="1">
      <alignment horizontal="center"/>
    </xf>
    <xf numFmtId="0" fontId="26" fillId="0" borderId="12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8" xfId="0" applyFont="1" applyBorder="1" applyAlignment="1" applyProtection="1">
      <alignment horizontal="center"/>
    </xf>
    <xf numFmtId="0" fontId="25" fillId="2" borderId="3" xfId="0" applyFont="1" applyFill="1" applyBorder="1" applyAlignment="1" applyProtection="1">
      <alignment horizontal="left"/>
    </xf>
    <xf numFmtId="0" fontId="25" fillId="2" borderId="28" xfId="0" applyFont="1" applyFill="1" applyBorder="1" applyAlignment="1" applyProtection="1">
      <alignment horizontal="left"/>
    </xf>
    <xf numFmtId="0" fontId="26" fillId="6" borderId="25" xfId="0" applyFont="1" applyFill="1" applyBorder="1" applyAlignment="1" applyProtection="1">
      <alignment horizontal="left"/>
      <protection locked="0"/>
    </xf>
    <xf numFmtId="0" fontId="26" fillId="6" borderId="21" xfId="0" applyFont="1" applyFill="1" applyBorder="1" applyAlignment="1" applyProtection="1">
      <alignment horizontal="left"/>
      <protection locked="0"/>
    </xf>
    <xf numFmtId="0" fontId="25" fillId="2" borderId="4" xfId="0" applyFont="1" applyFill="1" applyBorder="1" applyAlignment="1" applyProtection="1">
      <alignment horizontal="left"/>
    </xf>
    <xf numFmtId="0" fontId="25" fillId="2" borderId="22" xfId="0" applyFont="1" applyFill="1" applyBorder="1" applyAlignment="1" applyProtection="1">
      <alignment horizontal="left"/>
    </xf>
    <xf numFmtId="0" fontId="25" fillId="2" borderId="27" xfId="0" applyFont="1" applyFill="1" applyBorder="1" applyAlignment="1" applyProtection="1">
      <alignment horizontal="left"/>
    </xf>
    <xf numFmtId="0" fontId="26" fillId="6" borderId="25" xfId="0" applyFont="1" applyFill="1" applyBorder="1" applyAlignment="1" applyProtection="1">
      <protection locked="0"/>
    </xf>
    <xf numFmtId="0" fontId="26" fillId="6" borderId="21" xfId="0" applyFont="1" applyFill="1" applyBorder="1" applyAlignment="1" applyProtection="1">
      <protection locked="0"/>
    </xf>
    <xf numFmtId="0" fontId="26" fillId="6" borderId="26" xfId="0" applyFont="1" applyFill="1" applyBorder="1" applyAlignment="1" applyProtection="1">
      <alignment horizontal="left"/>
      <protection locked="0"/>
    </xf>
    <xf numFmtId="0" fontId="26" fillId="6" borderId="1" xfId="0" applyFont="1" applyFill="1" applyBorder="1" applyAlignment="1" applyProtection="1">
      <alignment horizontal="left"/>
      <protection locked="0"/>
    </xf>
    <xf numFmtId="165" fontId="26" fillId="6" borderId="25" xfId="0" applyNumberFormat="1" applyFont="1" applyFill="1" applyBorder="1" applyAlignment="1" applyProtection="1">
      <alignment horizontal="left"/>
      <protection locked="0"/>
    </xf>
    <xf numFmtId="165" fontId="26" fillId="6" borderId="21" xfId="0" applyNumberFormat="1" applyFont="1" applyFill="1" applyBorder="1" applyAlignment="1" applyProtection="1">
      <alignment horizontal="left"/>
      <protection locked="0"/>
    </xf>
    <xf numFmtId="0" fontId="26" fillId="0" borderId="25" xfId="0" applyFont="1" applyBorder="1" applyAlignment="1" applyProtection="1">
      <alignment horizontal="left"/>
    </xf>
    <xf numFmtId="0" fontId="26" fillId="0" borderId="21" xfId="0" applyFont="1" applyBorder="1" applyAlignment="1" applyProtection="1">
      <alignment horizontal="left"/>
    </xf>
    <xf numFmtId="164" fontId="26" fillId="0" borderId="25" xfId="0" applyNumberFormat="1" applyFont="1" applyBorder="1" applyAlignment="1" applyProtection="1">
      <alignment horizontal="left"/>
    </xf>
    <xf numFmtId="0" fontId="26" fillId="0" borderId="26" xfId="0" applyNumberFormat="1" applyFont="1" applyBorder="1" applyAlignment="1" applyProtection="1">
      <alignment horizontal="left"/>
    </xf>
    <xf numFmtId="0" fontId="26" fillId="0" borderId="1" xfId="0" applyNumberFormat="1" applyFont="1" applyBorder="1" applyAlignment="1" applyProtection="1">
      <alignment horizontal="left"/>
    </xf>
    <xf numFmtId="44" fontId="26" fillId="0" borderId="29" xfId="1" applyFont="1" applyBorder="1" applyAlignment="1" applyProtection="1">
      <alignment horizontal="left"/>
    </xf>
    <xf numFmtId="44" fontId="26" fillId="0" borderId="30" xfId="1" applyFont="1" applyBorder="1" applyAlignment="1" applyProtection="1">
      <alignment horizontal="left"/>
    </xf>
    <xf numFmtId="164" fontId="26" fillId="0" borderId="26" xfId="0" applyNumberFormat="1" applyFont="1" applyBorder="1" applyAlignment="1" applyProtection="1">
      <alignment horizontal="left"/>
    </xf>
    <xf numFmtId="0" fontId="26" fillId="0" borderId="1" xfId="0" applyFont="1" applyBorder="1" applyAlignment="1" applyProtection="1">
      <alignment horizontal="left"/>
    </xf>
    <xf numFmtId="9" fontId="26" fillId="0" borderId="32" xfId="0" applyNumberFormat="1" applyFont="1" applyBorder="1" applyAlignment="1" applyProtection="1">
      <alignment horizontal="left"/>
    </xf>
    <xf numFmtId="0" fontId="26" fillId="0" borderId="16" xfId="0" applyNumberFormat="1" applyFont="1" applyBorder="1" applyAlignment="1" applyProtection="1">
      <alignment horizontal="left"/>
    </xf>
    <xf numFmtId="164" fontId="16" fillId="5" borderId="13" xfId="0" applyNumberFormat="1" applyFont="1" applyFill="1" applyBorder="1" applyAlignment="1" applyProtection="1">
      <alignment horizontal="center"/>
    </xf>
    <xf numFmtId="164" fontId="16" fillId="5" borderId="5" xfId="0" applyNumberFormat="1" applyFont="1" applyFill="1" applyBorder="1" applyAlignment="1" applyProtection="1">
      <alignment horizontal="center"/>
    </xf>
    <xf numFmtId="164" fontId="16" fillId="5" borderId="6" xfId="0" applyNumberFormat="1" applyFont="1" applyFill="1" applyBorder="1" applyAlignment="1" applyProtection="1">
      <alignment horizontal="center"/>
    </xf>
  </cellXfs>
  <cellStyles count="9">
    <cellStyle name=" 1" xfId="4" xr:uid="{26709899-AF8F-4478-B876-8E0F7E45FADA}"/>
    <cellStyle name="Currency" xfId="1" builtinId="4"/>
    <cellStyle name="Normal" xfId="0" builtinId="0"/>
    <cellStyle name="Normal 2" xfId="3" xr:uid="{86B48F60-F625-42E7-B959-8B2C24324101}"/>
    <cellStyle name="Normal_Sheet1" xfId="2" xr:uid="{FF19C046-9C6B-4F4B-863C-5E23691862F7}"/>
    <cellStyle name="Percent 2" xfId="5" xr:uid="{C0B189DC-161F-4C45-9E2E-92313DD82815}"/>
    <cellStyle name="Style 1" xfId="6" xr:uid="{9B8E6041-E2E6-4B68-868C-2C2D6263D181}"/>
    <cellStyle name="一般_6款量袋报价单" xfId="7" xr:uid="{F222A724-3950-4381-8C8D-53AAA506E2BE}"/>
    <cellStyle name="常规_MS Beer Can Holder Sling Quotation sheet " xfId="8" xr:uid="{1DF31FA8-AB19-4420-8507-49999137FC94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3</xdr:col>
          <xdr:colOff>0</xdr:colOff>
          <xdr:row>5</xdr:row>
          <xdr:rowOff>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Copy Ship To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</xdr:row>
          <xdr:rowOff>0</xdr:rowOff>
        </xdr:from>
        <xdr:to>
          <xdr:col>0</xdr:col>
          <xdr:colOff>2466975</xdr:colOff>
          <xdr:row>4</xdr:row>
          <xdr:rowOff>133350</xdr:rowOff>
        </xdr:to>
        <xdr:sp macro="" textlink="">
          <xdr:nvSpPr>
            <xdr:cNvPr id="1032" name="btnExpandSheet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</xdr:row>
          <xdr:rowOff>0</xdr:rowOff>
        </xdr:from>
        <xdr:to>
          <xdr:col>0</xdr:col>
          <xdr:colOff>2466975</xdr:colOff>
          <xdr:row>2</xdr:row>
          <xdr:rowOff>114300</xdr:rowOff>
        </xdr:to>
        <xdr:sp macro="" textlink="">
          <xdr:nvSpPr>
            <xdr:cNvPr id="1051" name="btnHideRows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2.vml"/><Relationship Id="rId7" Type="http://schemas.openxmlformats.org/officeDocument/2006/relationships/control" Target="../activeX/activeX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B12"/>
  <sheetViews>
    <sheetView workbookViewId="0">
      <selection activeCell="B9" sqref="B9"/>
    </sheetView>
  </sheetViews>
  <sheetFormatPr defaultRowHeight="12.75"/>
  <cols>
    <col min="2" max="2" width="81.85546875" customWidth="1"/>
  </cols>
  <sheetData>
    <row r="1" spans="1:2" s="1" customFormat="1" ht="13.5" customHeight="1">
      <c r="A1" s="141" t="s">
        <v>41</v>
      </c>
      <c r="B1" s="141"/>
    </row>
    <row r="2" spans="1:2" ht="15.75">
      <c r="A2" s="142" t="s">
        <v>176</v>
      </c>
      <c r="B2" s="143"/>
    </row>
    <row r="3" spans="1:2" ht="15">
      <c r="A3" s="138">
        <v>1</v>
      </c>
      <c r="B3" s="139" t="s">
        <v>403</v>
      </c>
    </row>
    <row r="4" spans="1:2" ht="15">
      <c r="A4" s="138">
        <v>2</v>
      </c>
      <c r="B4" s="139" t="s">
        <v>357</v>
      </c>
    </row>
    <row r="5" spans="1:2" ht="15">
      <c r="A5" s="138">
        <v>3</v>
      </c>
      <c r="B5" s="139" t="s">
        <v>358</v>
      </c>
    </row>
    <row r="6" spans="1:2" ht="15">
      <c r="A6" s="138">
        <v>4</v>
      </c>
      <c r="B6" s="139" t="s">
        <v>181</v>
      </c>
    </row>
    <row r="7" spans="1:2" ht="46.5">
      <c r="A7" s="138">
        <v>5</v>
      </c>
      <c r="B7" s="140" t="s">
        <v>359</v>
      </c>
    </row>
    <row r="8" spans="1:2" ht="15">
      <c r="A8" s="138">
        <v>6</v>
      </c>
      <c r="B8" s="140" t="s">
        <v>182</v>
      </c>
    </row>
    <row r="9" spans="1:2" ht="30">
      <c r="A9" s="138">
        <v>7</v>
      </c>
      <c r="B9" s="140" t="s">
        <v>360</v>
      </c>
    </row>
    <row r="10" spans="1:2" ht="15">
      <c r="A10" s="138">
        <v>8</v>
      </c>
      <c r="B10" s="140" t="s">
        <v>0</v>
      </c>
    </row>
    <row r="11" spans="1:2" ht="45">
      <c r="A11" s="138">
        <v>9</v>
      </c>
      <c r="B11" s="140" t="s">
        <v>197</v>
      </c>
    </row>
    <row r="12" spans="1:2">
      <c r="A12" s="6"/>
    </row>
  </sheetData>
  <sheetProtection algorithmName="SHA-512" hashValue="TiRzTVeTU5I2DXqtv/L6onxH2JqJz7DX3vGQch+kTO3xXlWZJyv4jy+SZFqg5Nw32fUFPrscSc237l1K5mHmZQ==" saltValue="Ox4q7dGHdOF5b4HIlkFImA==" spinCount="100000" sheet="1" selectLockedCells="1" selectUnlockedCells="1"/>
  <mergeCells count="2">
    <mergeCell ref="A1:B1"/>
    <mergeCell ref="A2:B2"/>
  </mergeCells>
  <phoneticPr fontId="2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C453"/>
  <sheetViews>
    <sheetView topLeftCell="A12" workbookViewId="0">
      <selection activeCell="B6" sqref="B6:C6"/>
    </sheetView>
  </sheetViews>
  <sheetFormatPr defaultRowHeight="15"/>
  <cols>
    <col min="1" max="1" width="15.42578125" style="2" bestFit="1" customWidth="1"/>
    <col min="2" max="2" width="4.5703125" style="2" customWidth="1"/>
    <col min="3" max="3" width="27.7109375" style="2" customWidth="1"/>
    <col min="4" max="16384" width="9.140625" style="3"/>
  </cols>
  <sheetData>
    <row r="1" spans="1:3" ht="15.75">
      <c r="A1" s="144" t="s">
        <v>401</v>
      </c>
      <c r="B1" s="145"/>
      <c r="C1" s="146"/>
    </row>
    <row r="2" spans="1:3" ht="15.75">
      <c r="A2" s="147" t="s">
        <v>4</v>
      </c>
      <c r="B2" s="148"/>
      <c r="C2" s="149"/>
    </row>
    <row r="3" spans="1:3" ht="15.75">
      <c r="A3" s="147" t="s">
        <v>402</v>
      </c>
      <c r="B3" s="148"/>
      <c r="C3" s="149"/>
    </row>
    <row r="4" spans="1:3" ht="16.5" thickBot="1">
      <c r="A4" s="150" t="s">
        <v>32</v>
      </c>
      <c r="B4" s="151"/>
      <c r="C4" s="24"/>
    </row>
    <row r="5" spans="1:3" ht="19.5" customHeight="1">
      <c r="A5" s="154" t="s">
        <v>33</v>
      </c>
      <c r="B5" s="155"/>
      <c r="C5" s="156"/>
    </row>
    <row r="6" spans="1:3" ht="15.75">
      <c r="A6" s="9" t="s">
        <v>34</v>
      </c>
      <c r="B6" s="157"/>
      <c r="C6" s="158"/>
    </row>
    <row r="7" spans="1:3" ht="15.75">
      <c r="A7" s="9" t="s">
        <v>36</v>
      </c>
      <c r="B7" s="152"/>
      <c r="C7" s="153"/>
    </row>
    <row r="8" spans="1:3" ht="15.75">
      <c r="A8" s="9" t="s">
        <v>37</v>
      </c>
      <c r="B8" s="157"/>
      <c r="C8" s="158"/>
    </row>
    <row r="9" spans="1:3" ht="15.75">
      <c r="A9" s="9" t="s">
        <v>38</v>
      </c>
      <c r="B9" s="157"/>
      <c r="C9" s="158"/>
    </row>
    <row r="10" spans="1:3" ht="15.75">
      <c r="A10" s="9" t="s">
        <v>39</v>
      </c>
      <c r="B10" s="152"/>
      <c r="C10" s="153"/>
    </row>
    <row r="11" spans="1:3" ht="16.5" thickBot="1">
      <c r="A11" s="11"/>
      <c r="B11" s="12"/>
      <c r="C11" s="13"/>
    </row>
    <row r="12" spans="1:3" ht="15.75">
      <c r="A12" s="154" t="s">
        <v>40</v>
      </c>
      <c r="B12" s="155"/>
      <c r="C12" s="156"/>
    </row>
    <row r="13" spans="1:3" ht="15.75">
      <c r="A13" s="9" t="s">
        <v>20</v>
      </c>
      <c r="B13" s="152"/>
      <c r="C13" s="153"/>
    </row>
    <row r="14" spans="1:3" ht="15.75">
      <c r="A14" s="9" t="s">
        <v>50</v>
      </c>
      <c r="B14" s="152"/>
      <c r="C14" s="153"/>
    </row>
    <row r="15" spans="1:3" ht="15.75">
      <c r="A15" s="9" t="s">
        <v>36</v>
      </c>
      <c r="B15" s="152"/>
      <c r="C15" s="153"/>
    </row>
    <row r="16" spans="1:3" ht="15.75">
      <c r="A16" s="9" t="s">
        <v>37</v>
      </c>
      <c r="B16" s="152"/>
      <c r="C16" s="153"/>
    </row>
    <row r="17" spans="1:3" ht="15.75">
      <c r="A17" s="9" t="s">
        <v>38</v>
      </c>
      <c r="B17" s="152"/>
      <c r="C17" s="153"/>
    </row>
    <row r="18" spans="1:3" ht="16.5" thickBot="1">
      <c r="A18" s="9" t="s">
        <v>39</v>
      </c>
      <c r="B18" s="159"/>
      <c r="C18" s="160"/>
    </row>
    <row r="19" spans="1:3" ht="16.5" thickBot="1">
      <c r="A19" s="11"/>
      <c r="B19" s="12"/>
      <c r="C19" s="13"/>
    </row>
    <row r="20" spans="1:3" ht="15.75">
      <c r="A20" s="14" t="str">
        <f>OrderForm!F6</f>
        <v>July</v>
      </c>
      <c r="B20" s="15"/>
      <c r="C20" s="16"/>
    </row>
    <row r="21" spans="1:3" ht="15.75">
      <c r="A21" s="9" t="s">
        <v>47</v>
      </c>
      <c r="B21" s="152"/>
      <c r="C21" s="153"/>
    </row>
    <row r="22" spans="1:3" ht="15.75">
      <c r="A22" s="17" t="s">
        <v>48</v>
      </c>
      <c r="B22" s="161"/>
      <c r="C22" s="162"/>
    </row>
    <row r="23" spans="1:3" ht="15.75" hidden="1">
      <c r="A23" s="18" t="s">
        <v>21</v>
      </c>
      <c r="B23" s="163"/>
      <c r="C23" s="164"/>
    </row>
    <row r="24" spans="1:3" ht="15.75">
      <c r="A24" s="9" t="s">
        <v>49</v>
      </c>
      <c r="B24" s="165">
        <f>OrderForm!F3</f>
        <v>0</v>
      </c>
      <c r="C24" s="164"/>
    </row>
    <row r="25" spans="1:3" ht="16.5" hidden="1" thickBot="1">
      <c r="A25" s="10" t="s">
        <v>3</v>
      </c>
      <c r="B25" s="166"/>
      <c r="C25" s="167"/>
    </row>
    <row r="26" spans="1:3" ht="15.75">
      <c r="A26" s="19" t="str">
        <f>OrderForm!G6</f>
        <v>August</v>
      </c>
      <c r="B26" s="20"/>
      <c r="C26" s="21"/>
    </row>
    <row r="27" spans="1:3" ht="15.75">
      <c r="A27" s="9" t="s">
        <v>47</v>
      </c>
      <c r="B27" s="152"/>
      <c r="C27" s="153"/>
    </row>
    <row r="28" spans="1:3" ht="15.75">
      <c r="A28" s="17" t="s">
        <v>48</v>
      </c>
      <c r="B28" s="161"/>
      <c r="C28" s="162"/>
    </row>
    <row r="29" spans="1:3" ht="15.75" hidden="1">
      <c r="A29" s="18" t="s">
        <v>21</v>
      </c>
      <c r="B29" s="163"/>
      <c r="C29" s="164"/>
    </row>
    <row r="30" spans="1:3" ht="15.75">
      <c r="A30" s="9" t="s">
        <v>49</v>
      </c>
      <c r="B30" s="165">
        <f>OrderForm!G3</f>
        <v>0</v>
      </c>
      <c r="C30" s="164"/>
    </row>
    <row r="31" spans="1:3" ht="16.5" hidden="1" thickBot="1">
      <c r="A31" s="10" t="s">
        <v>3</v>
      </c>
      <c r="B31" s="166"/>
      <c r="C31" s="167"/>
    </row>
    <row r="32" spans="1:3" ht="15.75">
      <c r="A32" s="19" t="str">
        <f>OrderForm!H6</f>
        <v>September</v>
      </c>
      <c r="B32" s="20"/>
      <c r="C32" s="21"/>
    </row>
    <row r="33" spans="1:3" ht="15.75">
      <c r="A33" s="9" t="s">
        <v>47</v>
      </c>
      <c r="B33" s="152"/>
      <c r="C33" s="153"/>
    </row>
    <row r="34" spans="1:3" ht="15.75">
      <c r="A34" s="17" t="s">
        <v>48</v>
      </c>
      <c r="B34" s="161"/>
      <c r="C34" s="162"/>
    </row>
    <row r="35" spans="1:3" ht="15.75" hidden="1">
      <c r="A35" s="18" t="s">
        <v>21</v>
      </c>
      <c r="B35" s="163"/>
      <c r="C35" s="164"/>
    </row>
    <row r="36" spans="1:3" ht="16.5" thickBot="1">
      <c r="A36" s="9" t="s">
        <v>49</v>
      </c>
      <c r="B36" s="165">
        <f>OrderForm!H3</f>
        <v>0</v>
      </c>
      <c r="C36" s="164"/>
    </row>
    <row r="37" spans="1:3" ht="16.5" hidden="1" thickBot="1">
      <c r="A37" s="10" t="s">
        <v>3</v>
      </c>
      <c r="B37" s="166"/>
      <c r="C37" s="167"/>
    </row>
    <row r="38" spans="1:3" ht="15.75">
      <c r="A38" s="14" t="str">
        <f>OrderForm!I6</f>
        <v>October</v>
      </c>
      <c r="B38" s="15"/>
      <c r="C38" s="16"/>
    </row>
    <row r="39" spans="1:3" ht="15.75">
      <c r="A39" s="9" t="s">
        <v>47</v>
      </c>
      <c r="B39" s="152"/>
      <c r="C39" s="153"/>
    </row>
    <row r="40" spans="1:3" ht="15.75">
      <c r="A40" s="17" t="s">
        <v>48</v>
      </c>
      <c r="B40" s="152"/>
      <c r="C40" s="153"/>
    </row>
    <row r="41" spans="1:3" ht="15.75" hidden="1">
      <c r="A41" s="18" t="s">
        <v>21</v>
      </c>
      <c r="B41" s="163"/>
      <c r="C41" s="164"/>
    </row>
    <row r="42" spans="1:3" ht="16.5" thickBot="1">
      <c r="A42" s="9" t="s">
        <v>49</v>
      </c>
      <c r="B42" s="165">
        <f>OrderForm!I3</f>
        <v>0</v>
      </c>
      <c r="C42" s="164"/>
    </row>
    <row r="43" spans="1:3" ht="16.5" hidden="1" thickBot="1">
      <c r="A43" s="10" t="s">
        <v>3</v>
      </c>
      <c r="B43" s="166"/>
      <c r="C43" s="167"/>
    </row>
    <row r="44" spans="1:3" ht="15.75">
      <c r="A44" s="14" t="str">
        <f>OrderForm!J6</f>
        <v>November</v>
      </c>
      <c r="B44" s="15"/>
      <c r="C44" s="16"/>
    </row>
    <row r="45" spans="1:3" ht="15.75">
      <c r="A45" s="9" t="s">
        <v>47</v>
      </c>
      <c r="B45" s="152"/>
      <c r="C45" s="153"/>
    </row>
    <row r="46" spans="1:3" ht="15.75">
      <c r="A46" s="17" t="s">
        <v>48</v>
      </c>
      <c r="B46" s="161"/>
      <c r="C46" s="162"/>
    </row>
    <row r="47" spans="1:3" ht="15.75" hidden="1">
      <c r="A47" s="18" t="s">
        <v>21</v>
      </c>
      <c r="B47" s="163"/>
      <c r="C47" s="164"/>
    </row>
    <row r="48" spans="1:3" ht="16.5" thickBot="1">
      <c r="A48" s="9" t="s">
        <v>49</v>
      </c>
      <c r="B48" s="165">
        <f>OrderForm!J3</f>
        <v>0</v>
      </c>
      <c r="C48" s="164"/>
    </row>
    <row r="49" spans="1:3" ht="16.5" hidden="1" thickBot="1">
      <c r="A49" s="10" t="s">
        <v>3</v>
      </c>
      <c r="B49" s="166"/>
      <c r="C49" s="167"/>
    </row>
    <row r="50" spans="1:3" ht="15.75">
      <c r="A50" s="14" t="str">
        <f>OrderForm!K6</f>
        <v>December</v>
      </c>
      <c r="B50" s="15"/>
      <c r="C50" s="16"/>
    </row>
    <row r="51" spans="1:3" ht="15.75">
      <c r="A51" s="9" t="s">
        <v>47</v>
      </c>
      <c r="B51" s="152"/>
      <c r="C51" s="153"/>
    </row>
    <row r="52" spans="1:3" ht="14.25" customHeight="1">
      <c r="A52" s="17" t="s">
        <v>48</v>
      </c>
      <c r="B52" s="161"/>
      <c r="C52" s="162"/>
    </row>
    <row r="53" spans="1:3" ht="15.75" hidden="1">
      <c r="A53" s="18" t="s">
        <v>21</v>
      </c>
      <c r="B53" s="163"/>
      <c r="C53" s="164"/>
    </row>
    <row r="54" spans="1:3" ht="16.5" thickBot="1">
      <c r="A54" s="23" t="s">
        <v>49</v>
      </c>
      <c r="B54" s="170">
        <f>OrderForm!K3</f>
        <v>0</v>
      </c>
      <c r="C54" s="171"/>
    </row>
    <row r="55" spans="1:3" ht="15.75" thickBot="1"/>
    <row r="56" spans="1:3" ht="15.75">
      <c r="A56" s="22" t="s">
        <v>175</v>
      </c>
      <c r="B56" s="168">
        <f>OrderForm!L3</f>
        <v>0</v>
      </c>
      <c r="C56" s="169"/>
    </row>
    <row r="57" spans="1:3" ht="16.5" thickBot="1">
      <c r="A57" s="23" t="s">
        <v>3</v>
      </c>
      <c r="B57" s="172" t="str">
        <f>IF(OrderForm!L3&gt;10000,"8% Net 60",IF(AND(OrderForm!L3&gt;=5000,OrderForm!L3&lt;=9999),"6% Net 60",IF(AND(OrderForm!L3&gt;=1000,OrderForm!L3&lt;=4999),"4% Net 60","Order Minumum Not Met")))</f>
        <v>Order Minumum Not Met</v>
      </c>
      <c r="C57" s="173"/>
    </row>
    <row r="80" spans="1:3">
      <c r="A80" s="4"/>
      <c r="B80" s="4"/>
      <c r="C80" s="4"/>
    </row>
    <row r="444" spans="1:3">
      <c r="A444" s="5"/>
      <c r="B444" s="5"/>
      <c r="C444" s="5"/>
    </row>
    <row r="445" spans="1:3">
      <c r="A445" s="5"/>
      <c r="B445" s="5"/>
      <c r="C445" s="5"/>
    </row>
    <row r="446" spans="1:3">
      <c r="A446" s="5"/>
      <c r="B446" s="5"/>
      <c r="C446" s="5"/>
    </row>
    <row r="447" spans="1:3">
      <c r="A447" s="5"/>
      <c r="B447" s="5"/>
      <c r="C447" s="5"/>
    </row>
    <row r="448" spans="1:3">
      <c r="A448" s="5"/>
      <c r="B448" s="5"/>
      <c r="C448" s="5"/>
    </row>
    <row r="449" spans="1:3">
      <c r="A449" s="5"/>
      <c r="B449" s="5"/>
      <c r="C449" s="5"/>
    </row>
    <row r="450" spans="1:3">
      <c r="A450" s="5"/>
      <c r="B450" s="5"/>
      <c r="C450" s="5"/>
    </row>
    <row r="451" spans="1:3">
      <c r="A451" s="5"/>
      <c r="B451" s="5"/>
      <c r="C451" s="5"/>
    </row>
    <row r="452" spans="1:3">
      <c r="A452" s="5"/>
      <c r="B452" s="5"/>
      <c r="C452" s="5"/>
    </row>
    <row r="453" spans="1:3">
      <c r="A453" s="5"/>
      <c r="B453" s="5"/>
      <c r="C453" s="5"/>
    </row>
  </sheetData>
  <sheetProtection algorithmName="SHA-512" hashValue="BgrLOyKdIeFxln27htVUHjcEXHkS3OI7T8pTgOpBfaOHPKgA9xdZXx0YjvCmTuDQac5a3MfiTAYLVx+CvvKyxA==" saltValue="TICN4sCwIZsbNYRt1SVpeQ==" spinCount="100000" sheet="1" selectLockedCells="1"/>
  <mergeCells count="48">
    <mergeCell ref="B57:C57"/>
    <mergeCell ref="B48:C48"/>
    <mergeCell ref="B49:C49"/>
    <mergeCell ref="B51:C51"/>
    <mergeCell ref="B52:C52"/>
    <mergeCell ref="B45:C45"/>
    <mergeCell ref="B46:C46"/>
    <mergeCell ref="B47:C47"/>
    <mergeCell ref="B53:C53"/>
    <mergeCell ref="B56:C56"/>
    <mergeCell ref="B54:C54"/>
    <mergeCell ref="B42:C42"/>
    <mergeCell ref="B43:C43"/>
    <mergeCell ref="B29:C29"/>
    <mergeCell ref="B30:C30"/>
    <mergeCell ref="B31:C31"/>
    <mergeCell ref="B33:C33"/>
    <mergeCell ref="B34:C34"/>
    <mergeCell ref="B35:C35"/>
    <mergeCell ref="B36:C36"/>
    <mergeCell ref="B37:C37"/>
    <mergeCell ref="B39:C39"/>
    <mergeCell ref="B40:C40"/>
    <mergeCell ref="B41:C41"/>
    <mergeCell ref="B18:C18"/>
    <mergeCell ref="B21:C21"/>
    <mergeCell ref="B22:C22"/>
    <mergeCell ref="B28:C28"/>
    <mergeCell ref="B23:C23"/>
    <mergeCell ref="B24:C24"/>
    <mergeCell ref="B25:C25"/>
    <mergeCell ref="B27:C27"/>
    <mergeCell ref="A1:C1"/>
    <mergeCell ref="A2:C2"/>
    <mergeCell ref="A3:C3"/>
    <mergeCell ref="A4:B4"/>
    <mergeCell ref="B17:C17"/>
    <mergeCell ref="A5:C5"/>
    <mergeCell ref="B6:C6"/>
    <mergeCell ref="B7:C7"/>
    <mergeCell ref="B8:C8"/>
    <mergeCell ref="B9:C9"/>
    <mergeCell ref="B10:C10"/>
    <mergeCell ref="A12:C12"/>
    <mergeCell ref="B13:C13"/>
    <mergeCell ref="B14:C14"/>
    <mergeCell ref="B15:C15"/>
    <mergeCell ref="B16:C16"/>
  </mergeCells>
  <phoneticPr fontId="2" type="noConversion"/>
  <pageMargins left="0.75" right="0.75" top="0.49" bottom="0.5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Sheet4.CopyShipTo">
                <anchor moveWithCells="1" sizeWithCells="1">
                  <from>
                    <xdr:col>2</xdr:col>
                    <xdr:colOff>0</xdr:colOff>
                    <xdr:row>4</xdr:row>
                    <xdr:rowOff>0</xdr:rowOff>
                  </from>
                  <to>
                    <xdr:col>3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IU207"/>
  <sheetViews>
    <sheetView tabSelected="1" zoomScaleNormal="100" workbookViewId="0">
      <selection activeCell="F11" sqref="F11"/>
    </sheetView>
  </sheetViews>
  <sheetFormatPr defaultColWidth="18.85546875" defaultRowHeight="15" customHeight="1"/>
  <cols>
    <col min="1" max="1" width="49.85546875" style="51" bestFit="1" customWidth="1"/>
    <col min="2" max="2" width="31.140625" style="51" bestFit="1" customWidth="1"/>
    <col min="3" max="3" width="27.42578125" style="34" customWidth="1"/>
    <col min="4" max="4" width="20" style="34" bestFit="1" customWidth="1"/>
    <col min="5" max="5" width="18.85546875" style="34" customWidth="1"/>
    <col min="6" max="11" width="18.85546875" style="47" customWidth="1"/>
    <col min="12" max="12" width="17.28515625" style="48" bestFit="1" customWidth="1"/>
    <col min="13" max="13" width="2" style="28" hidden="1" customWidth="1"/>
    <col min="14" max="14" width="18.85546875" style="44" customWidth="1"/>
    <col min="15" max="15" width="18.85546875" style="28"/>
    <col min="16" max="16" width="24.42578125" style="28" bestFit="1" customWidth="1"/>
    <col min="17" max="16384" width="18.85546875" style="28"/>
  </cols>
  <sheetData>
    <row r="1" spans="1:14" ht="15.75" thickBot="1">
      <c r="A1" s="33"/>
      <c r="B1" s="33"/>
      <c r="D1" s="35"/>
      <c r="E1" s="35"/>
      <c r="F1" s="174" t="s">
        <v>51</v>
      </c>
      <c r="G1" s="175"/>
      <c r="H1" s="175"/>
      <c r="I1" s="175"/>
      <c r="J1" s="175"/>
      <c r="K1" s="175"/>
      <c r="L1" s="176"/>
      <c r="M1" s="26">
        <v>0</v>
      </c>
      <c r="N1" s="28"/>
    </row>
    <row r="2" spans="1:14" ht="15" customHeight="1">
      <c r="A2" s="33"/>
      <c r="B2" s="33"/>
      <c r="D2" s="36"/>
      <c r="F2" s="31" t="str">
        <f>F6&amp;" SHIP"</f>
        <v>July SHIP</v>
      </c>
      <c r="G2" s="31" t="str">
        <f t="shared" ref="G2:K2" si="0">G6&amp;" SHIP"</f>
        <v>August SHIP</v>
      </c>
      <c r="H2" s="31" t="str">
        <f t="shared" si="0"/>
        <v>September SHIP</v>
      </c>
      <c r="I2" s="31" t="str">
        <f t="shared" si="0"/>
        <v>October SHIP</v>
      </c>
      <c r="J2" s="31" t="str">
        <f t="shared" si="0"/>
        <v>November SHIP</v>
      </c>
      <c r="K2" s="31" t="str">
        <f t="shared" si="0"/>
        <v>December SHIP</v>
      </c>
      <c r="L2" s="29" t="s">
        <v>1</v>
      </c>
      <c r="M2" s="26">
        <v>0</v>
      </c>
      <c r="N2" s="28"/>
    </row>
    <row r="3" spans="1:14" ht="15" customHeight="1" thickBot="1">
      <c r="A3" s="33"/>
      <c r="B3" s="33"/>
      <c r="D3" s="37" t="s">
        <v>2</v>
      </c>
      <c r="F3" s="32">
        <f t="shared" ref="F3:L3" si="1">F189</f>
        <v>0</v>
      </c>
      <c r="G3" s="32">
        <f t="shared" si="1"/>
        <v>0</v>
      </c>
      <c r="H3" s="32">
        <f t="shared" si="1"/>
        <v>0</v>
      </c>
      <c r="I3" s="32">
        <f t="shared" si="1"/>
        <v>0</v>
      </c>
      <c r="J3" s="32">
        <f t="shared" si="1"/>
        <v>0</v>
      </c>
      <c r="K3" s="32">
        <f t="shared" si="1"/>
        <v>0</v>
      </c>
      <c r="L3" s="30">
        <f t="shared" si="1"/>
        <v>0</v>
      </c>
      <c r="M3" s="26">
        <v>0</v>
      </c>
      <c r="N3" s="28"/>
    </row>
    <row r="4" spans="1:14" ht="15" customHeight="1">
      <c r="A4" s="33"/>
      <c r="B4" s="38"/>
      <c r="D4" s="39"/>
      <c r="E4" s="39"/>
      <c r="F4" s="39"/>
      <c r="G4" s="39"/>
      <c r="H4" s="39"/>
      <c r="I4" s="39"/>
      <c r="J4" s="39"/>
      <c r="K4" s="39"/>
      <c r="L4" s="39"/>
      <c r="M4" s="26">
        <v>0</v>
      </c>
      <c r="N4" s="28"/>
    </row>
    <row r="5" spans="1:14" ht="15" customHeight="1" thickBot="1">
      <c r="A5" s="33"/>
      <c r="B5" s="33"/>
      <c r="C5" s="40"/>
      <c r="D5" s="40"/>
      <c r="E5" s="41"/>
      <c r="F5" s="42"/>
      <c r="G5" s="42"/>
      <c r="H5" s="42"/>
      <c r="I5" s="42"/>
      <c r="J5" s="42"/>
      <c r="K5" s="42"/>
      <c r="L5" s="43"/>
      <c r="M5" s="26">
        <v>0</v>
      </c>
    </row>
    <row r="6" spans="1:14" ht="15.95" customHeight="1" thickBot="1">
      <c r="A6" s="132" t="s">
        <v>5</v>
      </c>
      <c r="B6" s="133" t="s">
        <v>6</v>
      </c>
      <c r="C6" s="134" t="s">
        <v>11</v>
      </c>
      <c r="D6" s="135" t="s">
        <v>66</v>
      </c>
      <c r="E6" s="134" t="s">
        <v>31</v>
      </c>
      <c r="F6" s="136" t="s">
        <v>395</v>
      </c>
      <c r="G6" s="136" t="s">
        <v>396</v>
      </c>
      <c r="H6" s="136" t="s">
        <v>397</v>
      </c>
      <c r="I6" s="136" t="s">
        <v>398</v>
      </c>
      <c r="J6" s="136" t="s">
        <v>399</v>
      </c>
      <c r="K6" s="136" t="s">
        <v>400</v>
      </c>
      <c r="L6" s="137" t="s">
        <v>174</v>
      </c>
      <c r="M6" s="63">
        <v>0</v>
      </c>
      <c r="N6" s="83"/>
    </row>
    <row r="7" spans="1:14" s="26" customFormat="1" ht="15.95" customHeight="1">
      <c r="A7" s="59" t="s">
        <v>22</v>
      </c>
      <c r="B7" s="60"/>
      <c r="C7" s="60"/>
      <c r="D7" s="61"/>
      <c r="E7" s="60"/>
      <c r="F7" s="25"/>
      <c r="G7" s="25"/>
      <c r="H7" s="25"/>
      <c r="I7" s="25"/>
      <c r="J7" s="25"/>
      <c r="K7" s="25"/>
      <c r="L7" s="62"/>
      <c r="M7" s="63">
        <v>0</v>
      </c>
      <c r="N7" s="64"/>
    </row>
    <row r="8" spans="1:14" s="26" customFormat="1" ht="15.95" customHeight="1">
      <c r="A8" s="65" t="s">
        <v>52</v>
      </c>
      <c r="B8" s="65" t="s">
        <v>261</v>
      </c>
      <c r="C8" s="54">
        <v>49.5</v>
      </c>
      <c r="D8" s="66">
        <v>757894330569</v>
      </c>
      <c r="E8" s="65" t="s">
        <v>262</v>
      </c>
      <c r="F8" s="67"/>
      <c r="G8" s="68"/>
      <c r="H8" s="68"/>
      <c r="I8" s="68"/>
      <c r="J8" s="68"/>
      <c r="K8" s="68"/>
      <c r="L8" s="69">
        <f t="shared" ref="L8:L53" si="2">(F8*C8)+(G8*C8)+(H8*C8)+(I8*C8)+(J8*C8)+(K8*C8)</f>
        <v>0</v>
      </c>
      <c r="M8" s="63">
        <f>IF(AND(ISBLANK(F8),ISBLANK(G8),ISBLANK(H8),ISBLANK(I8),ISBLANK(J8),ISBLANK(K8)),1,0)</f>
        <v>1</v>
      </c>
      <c r="N8" s="64"/>
    </row>
    <row r="9" spans="1:14" s="26" customFormat="1" ht="15.95" customHeight="1">
      <c r="A9" s="65" t="s">
        <v>52</v>
      </c>
      <c r="B9" s="65" t="s">
        <v>200</v>
      </c>
      <c r="C9" s="54">
        <v>49.5</v>
      </c>
      <c r="D9" s="66">
        <v>757894330576</v>
      </c>
      <c r="E9" s="65" t="s">
        <v>342</v>
      </c>
      <c r="F9" s="67"/>
      <c r="G9" s="68"/>
      <c r="H9" s="68"/>
      <c r="I9" s="68"/>
      <c r="J9" s="68"/>
      <c r="K9" s="68"/>
      <c r="L9" s="69">
        <f t="shared" si="2"/>
        <v>0</v>
      </c>
      <c r="M9" s="63">
        <f t="shared" ref="M9:M107" si="3">IF(AND(ISBLANK(F9),ISBLANK(G9),ISBLANK(H9),ISBLANK(I9),ISBLANK(J9),ISBLANK(K9)),1,0)</f>
        <v>1</v>
      </c>
      <c r="N9" s="64"/>
    </row>
    <row r="10" spans="1:14" s="26" customFormat="1" ht="15.95" customHeight="1">
      <c r="A10" s="65" t="s">
        <v>52</v>
      </c>
      <c r="B10" s="65" t="s">
        <v>263</v>
      </c>
      <c r="C10" s="54">
        <v>49.5</v>
      </c>
      <c r="D10" s="66">
        <v>757894330583</v>
      </c>
      <c r="E10" s="65" t="s">
        <v>264</v>
      </c>
      <c r="F10" s="67"/>
      <c r="G10" s="68"/>
      <c r="H10" s="68"/>
      <c r="I10" s="68"/>
      <c r="J10" s="68"/>
      <c r="K10" s="68"/>
      <c r="L10" s="69">
        <f t="shared" si="2"/>
        <v>0</v>
      </c>
      <c r="M10" s="63">
        <f t="shared" si="3"/>
        <v>1</v>
      </c>
      <c r="N10" s="64"/>
    </row>
    <row r="11" spans="1:14" s="26" customFormat="1" ht="15.95" customHeight="1">
      <c r="A11" s="65" t="s">
        <v>52</v>
      </c>
      <c r="B11" s="65" t="s">
        <v>265</v>
      </c>
      <c r="C11" s="54">
        <v>49.5</v>
      </c>
      <c r="D11" s="66">
        <v>757894330590</v>
      </c>
      <c r="E11" s="65" t="s">
        <v>266</v>
      </c>
      <c r="F11" s="67"/>
      <c r="G11" s="68"/>
      <c r="H11" s="68"/>
      <c r="I11" s="68"/>
      <c r="J11" s="68"/>
      <c r="K11" s="68"/>
      <c r="L11" s="69">
        <f t="shared" si="2"/>
        <v>0</v>
      </c>
      <c r="M11" s="63">
        <f t="shared" si="3"/>
        <v>1</v>
      </c>
      <c r="N11" s="64"/>
    </row>
    <row r="12" spans="1:14" s="26" customFormat="1" ht="15.95" customHeight="1">
      <c r="A12" s="65" t="s">
        <v>52</v>
      </c>
      <c r="B12" s="65" t="s">
        <v>267</v>
      </c>
      <c r="C12" s="54">
        <v>49.5</v>
      </c>
      <c r="D12" s="66">
        <v>757894330613</v>
      </c>
      <c r="E12" s="65" t="s">
        <v>268</v>
      </c>
      <c r="F12" s="67"/>
      <c r="G12" s="68"/>
      <c r="H12" s="68"/>
      <c r="I12" s="68"/>
      <c r="J12" s="68"/>
      <c r="K12" s="68"/>
      <c r="L12" s="69">
        <f t="shared" si="2"/>
        <v>0</v>
      </c>
      <c r="M12" s="63">
        <f t="shared" si="3"/>
        <v>1</v>
      </c>
      <c r="N12" s="64"/>
    </row>
    <row r="13" spans="1:14" s="26" customFormat="1" ht="15.95" customHeight="1">
      <c r="A13" s="65" t="s">
        <v>54</v>
      </c>
      <c r="B13" s="65" t="s">
        <v>269</v>
      </c>
      <c r="C13" s="54">
        <v>44</v>
      </c>
      <c r="D13" s="66">
        <v>757894330514</v>
      </c>
      <c r="E13" s="65" t="s">
        <v>343</v>
      </c>
      <c r="F13" s="67"/>
      <c r="G13" s="68"/>
      <c r="H13" s="68"/>
      <c r="I13" s="68"/>
      <c r="J13" s="68"/>
      <c r="K13" s="68"/>
      <c r="L13" s="69">
        <f t="shared" si="2"/>
        <v>0</v>
      </c>
      <c r="M13" s="63">
        <f t="shared" si="3"/>
        <v>1</v>
      </c>
      <c r="N13" s="64"/>
    </row>
    <row r="14" spans="1:14" s="26" customFormat="1" ht="15.95" customHeight="1">
      <c r="A14" s="65" t="s">
        <v>54</v>
      </c>
      <c r="B14" s="65" t="s">
        <v>270</v>
      </c>
      <c r="C14" s="54">
        <v>44</v>
      </c>
      <c r="D14" s="66">
        <v>757894330507</v>
      </c>
      <c r="E14" s="65" t="s">
        <v>271</v>
      </c>
      <c r="F14" s="67"/>
      <c r="G14" s="68"/>
      <c r="H14" s="68"/>
      <c r="I14" s="68"/>
      <c r="J14" s="68"/>
      <c r="K14" s="68"/>
      <c r="L14" s="69">
        <f t="shared" si="2"/>
        <v>0</v>
      </c>
      <c r="M14" s="63">
        <f t="shared" si="3"/>
        <v>1</v>
      </c>
      <c r="N14" s="64"/>
    </row>
    <row r="15" spans="1:14" s="26" customFormat="1" ht="15.95" customHeight="1">
      <c r="A15" s="65" t="s">
        <v>54</v>
      </c>
      <c r="B15" s="65" t="s">
        <v>263</v>
      </c>
      <c r="C15" s="54">
        <v>44</v>
      </c>
      <c r="D15" s="66">
        <v>757894330521</v>
      </c>
      <c r="E15" s="65" t="s">
        <v>272</v>
      </c>
      <c r="F15" s="67"/>
      <c r="G15" s="68"/>
      <c r="H15" s="68"/>
      <c r="I15" s="68"/>
      <c r="J15" s="68"/>
      <c r="K15" s="68"/>
      <c r="L15" s="69">
        <f t="shared" si="2"/>
        <v>0</v>
      </c>
      <c r="M15" s="63">
        <f t="shared" si="3"/>
        <v>1</v>
      </c>
      <c r="N15" s="64"/>
    </row>
    <row r="16" spans="1:14" s="26" customFormat="1" ht="15.95" customHeight="1">
      <c r="A16" s="65" t="s">
        <v>54</v>
      </c>
      <c r="B16" s="65" t="s">
        <v>265</v>
      </c>
      <c r="C16" s="54">
        <v>44</v>
      </c>
      <c r="D16" s="66">
        <v>757894330538</v>
      </c>
      <c r="E16" s="65" t="s">
        <v>273</v>
      </c>
      <c r="F16" s="67"/>
      <c r="G16" s="68"/>
      <c r="H16" s="68"/>
      <c r="I16" s="68"/>
      <c r="J16" s="68"/>
      <c r="K16" s="68"/>
      <c r="L16" s="69">
        <f t="shared" si="2"/>
        <v>0</v>
      </c>
      <c r="M16" s="63">
        <f t="shared" si="3"/>
        <v>1</v>
      </c>
      <c r="N16" s="64"/>
    </row>
    <row r="17" spans="1:17" s="26" customFormat="1" ht="15.95" customHeight="1">
      <c r="A17" s="65" t="s">
        <v>54</v>
      </c>
      <c r="B17" s="65" t="s">
        <v>335</v>
      </c>
      <c r="C17" s="54">
        <v>44</v>
      </c>
      <c r="D17" s="66">
        <v>757894330552</v>
      </c>
      <c r="E17" s="65" t="s">
        <v>274</v>
      </c>
      <c r="F17" s="67"/>
      <c r="G17" s="68"/>
      <c r="H17" s="68"/>
      <c r="I17" s="68"/>
      <c r="J17" s="68"/>
      <c r="K17" s="68"/>
      <c r="L17" s="69">
        <f t="shared" si="2"/>
        <v>0</v>
      </c>
      <c r="M17" s="63">
        <f t="shared" si="3"/>
        <v>1</v>
      </c>
      <c r="N17" s="64"/>
    </row>
    <row r="18" spans="1:17" s="26" customFormat="1" ht="15.95" customHeight="1">
      <c r="A18" s="65" t="s">
        <v>275</v>
      </c>
      <c r="B18" s="65" t="s">
        <v>9</v>
      </c>
      <c r="C18" s="54">
        <v>41.25</v>
      </c>
      <c r="D18" s="70">
        <v>757894330965</v>
      </c>
      <c r="E18" s="65" t="s">
        <v>276</v>
      </c>
      <c r="F18" s="67"/>
      <c r="G18" s="68"/>
      <c r="H18" s="68"/>
      <c r="I18" s="68"/>
      <c r="J18" s="68"/>
      <c r="K18" s="68"/>
      <c r="L18" s="69">
        <f t="shared" si="2"/>
        <v>0</v>
      </c>
      <c r="M18" s="63">
        <f t="shared" si="3"/>
        <v>1</v>
      </c>
      <c r="N18" s="64"/>
    </row>
    <row r="19" spans="1:17" s="26" customFormat="1" ht="15.95" customHeight="1">
      <c r="A19" s="65" t="s">
        <v>275</v>
      </c>
      <c r="B19" s="65" t="s">
        <v>265</v>
      </c>
      <c r="C19" s="54">
        <v>41.25</v>
      </c>
      <c r="D19" s="66">
        <v>757894330972</v>
      </c>
      <c r="E19" s="71" t="s">
        <v>277</v>
      </c>
      <c r="F19" s="67"/>
      <c r="G19" s="68"/>
      <c r="H19" s="68"/>
      <c r="I19" s="68"/>
      <c r="J19" s="68"/>
      <c r="K19" s="68"/>
      <c r="L19" s="69">
        <f t="shared" si="2"/>
        <v>0</v>
      </c>
      <c r="M19" s="63">
        <f t="shared" si="3"/>
        <v>1</v>
      </c>
      <c r="N19" s="64"/>
    </row>
    <row r="20" spans="1:17" s="26" customFormat="1" ht="15.95" customHeight="1">
      <c r="A20" s="65" t="s">
        <v>275</v>
      </c>
      <c r="B20" s="65" t="s">
        <v>278</v>
      </c>
      <c r="C20" s="54">
        <v>41.25</v>
      </c>
      <c r="D20" s="66">
        <v>757894330545</v>
      </c>
      <c r="E20" s="53" t="s">
        <v>279</v>
      </c>
      <c r="F20" s="67"/>
      <c r="G20" s="68"/>
      <c r="H20" s="68"/>
      <c r="I20" s="68"/>
      <c r="J20" s="68"/>
      <c r="K20" s="68"/>
      <c r="L20" s="69">
        <f t="shared" si="2"/>
        <v>0</v>
      </c>
      <c r="M20" s="63">
        <f t="shared" si="3"/>
        <v>1</v>
      </c>
      <c r="N20" s="64"/>
    </row>
    <row r="21" spans="1:17" s="26" customFormat="1" ht="15.95" customHeight="1">
      <c r="A21" s="65" t="s">
        <v>57</v>
      </c>
      <c r="B21" s="65" t="s">
        <v>270</v>
      </c>
      <c r="C21" s="54">
        <v>27.5</v>
      </c>
      <c r="D21" s="66">
        <v>757894330620</v>
      </c>
      <c r="E21" s="65" t="s">
        <v>280</v>
      </c>
      <c r="F21" s="67"/>
      <c r="G21" s="68"/>
      <c r="H21" s="68"/>
      <c r="I21" s="68"/>
      <c r="J21" s="68"/>
      <c r="K21" s="68"/>
      <c r="L21" s="69">
        <f t="shared" si="2"/>
        <v>0</v>
      </c>
      <c r="M21" s="63">
        <f t="shared" si="3"/>
        <v>1</v>
      </c>
      <c r="N21" s="64"/>
    </row>
    <row r="22" spans="1:17" s="26" customFormat="1" ht="15.95" customHeight="1">
      <c r="A22" s="65" t="s">
        <v>57</v>
      </c>
      <c r="B22" s="65" t="s">
        <v>200</v>
      </c>
      <c r="C22" s="54">
        <v>27.5</v>
      </c>
      <c r="D22" s="66">
        <v>757894330637</v>
      </c>
      <c r="E22" s="65" t="s">
        <v>344</v>
      </c>
      <c r="F22" s="67"/>
      <c r="G22" s="68"/>
      <c r="H22" s="68"/>
      <c r="I22" s="68"/>
      <c r="J22" s="68"/>
      <c r="K22" s="68"/>
      <c r="L22" s="69">
        <f t="shared" si="2"/>
        <v>0</v>
      </c>
      <c r="M22" s="63">
        <f t="shared" si="3"/>
        <v>1</v>
      </c>
      <c r="N22" s="64"/>
    </row>
    <row r="23" spans="1:17" s="26" customFormat="1" ht="15.95" customHeight="1">
      <c r="A23" s="65" t="s">
        <v>57</v>
      </c>
      <c r="B23" s="65" t="s">
        <v>263</v>
      </c>
      <c r="C23" s="54">
        <v>27.5</v>
      </c>
      <c r="D23" s="66">
        <v>757894330644</v>
      </c>
      <c r="E23" s="65" t="s">
        <v>281</v>
      </c>
      <c r="F23" s="67"/>
      <c r="G23" s="68"/>
      <c r="H23" s="68"/>
      <c r="I23" s="68"/>
      <c r="J23" s="68"/>
      <c r="K23" s="68"/>
      <c r="L23" s="69">
        <f t="shared" si="2"/>
        <v>0</v>
      </c>
      <c r="M23" s="63">
        <f t="shared" si="3"/>
        <v>1</v>
      </c>
      <c r="N23" s="64"/>
    </row>
    <row r="24" spans="1:17" s="26" customFormat="1" ht="15.95" customHeight="1">
      <c r="A24" s="65" t="s">
        <v>57</v>
      </c>
      <c r="B24" s="65" t="s">
        <v>265</v>
      </c>
      <c r="C24" s="54">
        <v>27.5</v>
      </c>
      <c r="D24" s="66">
        <v>757894330651</v>
      </c>
      <c r="E24" s="65" t="s">
        <v>282</v>
      </c>
      <c r="F24" s="67"/>
      <c r="G24" s="68"/>
      <c r="H24" s="68"/>
      <c r="I24" s="68"/>
      <c r="J24" s="68"/>
      <c r="K24" s="68"/>
      <c r="L24" s="69">
        <f t="shared" si="2"/>
        <v>0</v>
      </c>
      <c r="M24" s="63">
        <f t="shared" si="3"/>
        <v>1</v>
      </c>
      <c r="N24" s="64"/>
    </row>
    <row r="25" spans="1:17" s="26" customFormat="1" ht="15.95" customHeight="1">
      <c r="A25" s="65" t="s">
        <v>57</v>
      </c>
      <c r="B25" s="65" t="s">
        <v>278</v>
      </c>
      <c r="C25" s="54">
        <v>27.5</v>
      </c>
      <c r="D25" s="66">
        <v>757894330668</v>
      </c>
      <c r="E25" s="65" t="s">
        <v>283</v>
      </c>
      <c r="F25" s="67"/>
      <c r="G25" s="68"/>
      <c r="H25" s="68"/>
      <c r="I25" s="68"/>
      <c r="J25" s="68"/>
      <c r="K25" s="68"/>
      <c r="L25" s="69">
        <f t="shared" si="2"/>
        <v>0</v>
      </c>
      <c r="M25" s="63">
        <f t="shared" si="3"/>
        <v>1</v>
      </c>
      <c r="N25" s="64"/>
    </row>
    <row r="26" spans="1:17" s="26" customFormat="1" ht="15.95" customHeight="1">
      <c r="A26" s="65" t="s">
        <v>57</v>
      </c>
      <c r="B26" s="65" t="s">
        <v>267</v>
      </c>
      <c r="C26" s="54">
        <v>27.5</v>
      </c>
      <c r="D26" s="66">
        <v>757894330675</v>
      </c>
      <c r="E26" s="71" t="s">
        <v>284</v>
      </c>
      <c r="F26" s="67"/>
      <c r="G26" s="68"/>
      <c r="H26" s="68"/>
      <c r="I26" s="68"/>
      <c r="J26" s="68"/>
      <c r="K26" s="68"/>
      <c r="L26" s="69">
        <f t="shared" si="2"/>
        <v>0</v>
      </c>
      <c r="M26" s="63">
        <f t="shared" si="3"/>
        <v>1</v>
      </c>
      <c r="N26" s="64"/>
    </row>
    <row r="27" spans="1:17" s="46" customFormat="1" ht="15.95" customHeight="1">
      <c r="A27" s="95" t="s">
        <v>185</v>
      </c>
      <c r="B27" s="91" t="s">
        <v>9</v>
      </c>
      <c r="C27" s="58">
        <v>55</v>
      </c>
      <c r="D27" s="95">
        <v>757894326197</v>
      </c>
      <c r="E27" s="93" t="s">
        <v>198</v>
      </c>
      <c r="F27" s="68"/>
      <c r="G27" s="68"/>
      <c r="H27" s="68"/>
      <c r="I27" s="68"/>
      <c r="J27" s="68"/>
      <c r="K27" s="68"/>
      <c r="L27" s="115">
        <f t="shared" si="2"/>
        <v>0</v>
      </c>
      <c r="M27" s="63">
        <f t="shared" si="3"/>
        <v>1</v>
      </c>
      <c r="N27" s="105"/>
      <c r="O27" s="105"/>
      <c r="P27" s="105"/>
      <c r="Q27" s="105"/>
    </row>
    <row r="28" spans="1:17" s="27" customFormat="1" ht="15.95" customHeight="1">
      <c r="A28" s="65" t="s">
        <v>58</v>
      </c>
      <c r="B28" s="65" t="s">
        <v>270</v>
      </c>
      <c r="C28" s="54">
        <v>19.25</v>
      </c>
      <c r="D28" s="70">
        <v>757894324506</v>
      </c>
      <c r="E28" s="65" t="s">
        <v>67</v>
      </c>
      <c r="F28" s="55"/>
      <c r="G28" s="68"/>
      <c r="H28" s="68"/>
      <c r="I28" s="68"/>
      <c r="J28" s="68"/>
      <c r="K28" s="68"/>
      <c r="L28" s="115">
        <f t="shared" si="2"/>
        <v>0</v>
      </c>
      <c r="M28" s="63">
        <f t="shared" si="3"/>
        <v>1</v>
      </c>
    </row>
    <row r="29" spans="1:17" s="27" customFormat="1" ht="15.95" customHeight="1">
      <c r="A29" s="65" t="s">
        <v>58</v>
      </c>
      <c r="B29" s="65" t="s">
        <v>334</v>
      </c>
      <c r="C29" s="54">
        <v>19.25</v>
      </c>
      <c r="D29" s="70">
        <v>757894324520</v>
      </c>
      <c r="E29" s="65" t="s">
        <v>177</v>
      </c>
      <c r="F29" s="55"/>
      <c r="G29" s="68"/>
      <c r="H29" s="68"/>
      <c r="I29" s="68"/>
      <c r="J29" s="68"/>
      <c r="K29" s="68"/>
      <c r="L29" s="115">
        <f t="shared" si="2"/>
        <v>0</v>
      </c>
      <c r="M29" s="63">
        <f t="shared" si="3"/>
        <v>1</v>
      </c>
    </row>
    <row r="30" spans="1:17" s="27" customFormat="1" ht="15.95" customHeight="1">
      <c r="A30" s="65" t="s">
        <v>58</v>
      </c>
      <c r="B30" s="65" t="s">
        <v>55</v>
      </c>
      <c r="C30" s="54">
        <v>19.25</v>
      </c>
      <c r="D30" s="70">
        <v>757894327354</v>
      </c>
      <c r="E30" s="65" t="s">
        <v>68</v>
      </c>
      <c r="F30" s="55"/>
      <c r="G30" s="68"/>
      <c r="H30" s="68"/>
      <c r="I30" s="68"/>
      <c r="J30" s="68"/>
      <c r="K30" s="68"/>
      <c r="L30" s="115">
        <f t="shared" si="2"/>
        <v>0</v>
      </c>
      <c r="M30" s="63">
        <f t="shared" si="3"/>
        <v>1</v>
      </c>
    </row>
    <row r="31" spans="1:17" s="27" customFormat="1" ht="15.95" customHeight="1">
      <c r="A31" s="65" t="s">
        <v>62</v>
      </c>
      <c r="B31" s="65" t="s">
        <v>9</v>
      </c>
      <c r="C31" s="54">
        <v>13.75</v>
      </c>
      <c r="D31" s="70">
        <v>757894327316</v>
      </c>
      <c r="E31" s="65" t="s">
        <v>72</v>
      </c>
      <c r="F31" s="55"/>
      <c r="G31" s="68"/>
      <c r="H31" s="68"/>
      <c r="I31" s="68"/>
      <c r="J31" s="68"/>
      <c r="K31" s="68"/>
      <c r="L31" s="115">
        <f t="shared" si="2"/>
        <v>0</v>
      </c>
      <c r="M31" s="63">
        <f t="shared" si="3"/>
        <v>1</v>
      </c>
    </row>
    <row r="32" spans="1:17" s="27" customFormat="1" ht="15.95" customHeight="1">
      <c r="A32" s="65" t="s">
        <v>63</v>
      </c>
      <c r="B32" s="65" t="s">
        <v>9</v>
      </c>
      <c r="C32" s="54">
        <v>15.5</v>
      </c>
      <c r="D32" s="70">
        <v>757894327323</v>
      </c>
      <c r="E32" s="65" t="s">
        <v>73</v>
      </c>
      <c r="F32" s="55"/>
      <c r="G32" s="68"/>
      <c r="H32" s="68"/>
      <c r="I32" s="68"/>
      <c r="J32" s="68"/>
      <c r="K32" s="68"/>
      <c r="L32" s="115">
        <f t="shared" si="2"/>
        <v>0</v>
      </c>
      <c r="M32" s="63">
        <f t="shared" si="3"/>
        <v>1</v>
      </c>
    </row>
    <row r="33" spans="1:17" s="27" customFormat="1" ht="15.95" customHeight="1">
      <c r="A33" s="65" t="s">
        <v>203</v>
      </c>
      <c r="B33" s="65" t="s">
        <v>9</v>
      </c>
      <c r="C33" s="54">
        <v>15.5</v>
      </c>
      <c r="D33" s="70">
        <v>757894331511</v>
      </c>
      <c r="E33" s="65" t="s">
        <v>363</v>
      </c>
      <c r="F33" s="55"/>
      <c r="G33" s="68"/>
      <c r="H33" s="68"/>
      <c r="I33" s="68"/>
      <c r="J33" s="68"/>
      <c r="K33" s="68"/>
      <c r="L33" s="115">
        <f t="shared" si="2"/>
        <v>0</v>
      </c>
      <c r="M33" s="63">
        <f t="shared" si="3"/>
        <v>1</v>
      </c>
    </row>
    <row r="34" spans="1:17" s="27" customFormat="1" ht="15.95" customHeight="1">
      <c r="A34" s="65" t="s">
        <v>203</v>
      </c>
      <c r="B34" s="65" t="s">
        <v>362</v>
      </c>
      <c r="C34" s="54">
        <v>15.5</v>
      </c>
      <c r="D34" s="70">
        <v>757894331528</v>
      </c>
      <c r="E34" s="65" t="s">
        <v>364</v>
      </c>
      <c r="F34" s="55"/>
      <c r="G34" s="68"/>
      <c r="H34" s="68"/>
      <c r="I34" s="68"/>
      <c r="J34" s="68"/>
      <c r="K34" s="68"/>
      <c r="L34" s="115">
        <f t="shared" si="2"/>
        <v>0</v>
      </c>
      <c r="M34" s="63">
        <f t="shared" si="3"/>
        <v>1</v>
      </c>
    </row>
    <row r="35" spans="1:17" s="27" customFormat="1" ht="15.95" customHeight="1">
      <c r="A35" s="65" t="s">
        <v>203</v>
      </c>
      <c r="B35" s="65" t="s">
        <v>346</v>
      </c>
      <c r="C35" s="54">
        <v>15.5</v>
      </c>
      <c r="D35" s="70">
        <v>757894331535</v>
      </c>
      <c r="E35" s="65" t="s">
        <v>365</v>
      </c>
      <c r="F35" s="55"/>
      <c r="G35" s="68"/>
      <c r="H35" s="68"/>
      <c r="I35" s="68"/>
      <c r="J35" s="68"/>
      <c r="K35" s="68"/>
      <c r="L35" s="115">
        <f t="shared" ref="L35:L36" si="4">(F35*C35)+(G35*C35)+(H35*C35)+(I35*C35)+(J35*C35)+(K35*C35)</f>
        <v>0</v>
      </c>
      <c r="M35" s="63">
        <f t="shared" ref="M35:M36" si="5">IF(AND(ISBLANK(F35),ISBLANK(G35),ISBLANK(H35),ISBLANK(I35),ISBLANK(J35),ISBLANK(K35)),1,0)</f>
        <v>1</v>
      </c>
    </row>
    <row r="36" spans="1:17" s="27" customFormat="1" ht="15.95" customHeight="1">
      <c r="A36" s="65" t="s">
        <v>203</v>
      </c>
      <c r="B36" s="65" t="s">
        <v>348</v>
      </c>
      <c r="C36" s="54">
        <v>15.5</v>
      </c>
      <c r="D36" s="70">
        <v>757894331542</v>
      </c>
      <c r="E36" s="65" t="s">
        <v>366</v>
      </c>
      <c r="F36" s="55"/>
      <c r="G36" s="68"/>
      <c r="H36" s="68"/>
      <c r="I36" s="68"/>
      <c r="J36" s="68"/>
      <c r="K36" s="68"/>
      <c r="L36" s="115">
        <f t="shared" si="4"/>
        <v>0</v>
      </c>
      <c r="M36" s="63">
        <f t="shared" si="5"/>
        <v>1</v>
      </c>
    </row>
    <row r="37" spans="1:17" s="27" customFormat="1" ht="15.95" customHeight="1">
      <c r="A37" s="65" t="s">
        <v>203</v>
      </c>
      <c r="B37" s="65" t="s">
        <v>55</v>
      </c>
      <c r="C37" s="54">
        <v>15.5</v>
      </c>
      <c r="D37" s="70">
        <v>757894331559</v>
      </c>
      <c r="E37" s="65" t="s">
        <v>367</v>
      </c>
      <c r="F37" s="55"/>
      <c r="G37" s="68"/>
      <c r="H37" s="68"/>
      <c r="I37" s="68"/>
      <c r="J37" s="68"/>
      <c r="K37" s="68"/>
      <c r="L37" s="115">
        <f t="shared" si="2"/>
        <v>0</v>
      </c>
      <c r="M37" s="63">
        <f t="shared" si="3"/>
        <v>1</v>
      </c>
    </row>
    <row r="38" spans="1:17" s="27" customFormat="1" ht="15.95" customHeight="1">
      <c r="A38" s="65" t="s">
        <v>351</v>
      </c>
      <c r="B38" s="65" t="s">
        <v>260</v>
      </c>
      <c r="C38" s="54">
        <v>13.75</v>
      </c>
      <c r="D38" s="70">
        <v>757894331184</v>
      </c>
      <c r="E38" s="65" t="s">
        <v>345</v>
      </c>
      <c r="F38" s="55"/>
      <c r="G38" s="68"/>
      <c r="H38" s="68"/>
      <c r="I38" s="68"/>
      <c r="J38" s="68"/>
      <c r="K38" s="68"/>
      <c r="L38" s="115">
        <f t="shared" si="2"/>
        <v>0</v>
      </c>
      <c r="M38" s="63">
        <f t="shared" si="3"/>
        <v>1</v>
      </c>
    </row>
    <row r="39" spans="1:17" s="27" customFormat="1" ht="15.95" customHeight="1">
      <c r="A39" s="65" t="s">
        <v>351</v>
      </c>
      <c r="B39" s="65" t="s">
        <v>346</v>
      </c>
      <c r="C39" s="54">
        <v>13.75</v>
      </c>
      <c r="D39" s="70">
        <v>757894331191</v>
      </c>
      <c r="E39" s="65" t="s">
        <v>347</v>
      </c>
      <c r="F39" s="55"/>
      <c r="G39" s="68"/>
      <c r="H39" s="68"/>
      <c r="I39" s="68"/>
      <c r="J39" s="68"/>
      <c r="K39" s="68"/>
      <c r="L39" s="115">
        <f t="shared" si="2"/>
        <v>0</v>
      </c>
      <c r="M39" s="63">
        <f t="shared" si="3"/>
        <v>1</v>
      </c>
    </row>
    <row r="40" spans="1:17" s="46" customFormat="1" ht="15.95" customHeight="1">
      <c r="A40" s="65" t="s">
        <v>351</v>
      </c>
      <c r="B40" s="65" t="s">
        <v>348</v>
      </c>
      <c r="C40" s="54">
        <v>13.75</v>
      </c>
      <c r="D40" s="70">
        <v>757894331207</v>
      </c>
      <c r="E40" s="65" t="s">
        <v>349</v>
      </c>
      <c r="F40" s="55"/>
      <c r="G40" s="68"/>
      <c r="H40" s="68"/>
      <c r="I40" s="68"/>
      <c r="J40" s="68"/>
      <c r="K40" s="68"/>
      <c r="L40" s="115">
        <f t="shared" si="2"/>
        <v>0</v>
      </c>
      <c r="M40" s="63">
        <f t="shared" si="3"/>
        <v>1</v>
      </c>
      <c r="N40" s="105"/>
      <c r="O40" s="105"/>
      <c r="P40" s="105"/>
      <c r="Q40" s="105"/>
    </row>
    <row r="41" spans="1:17" s="27" customFormat="1" ht="15.95" customHeight="1">
      <c r="A41" s="65" t="s">
        <v>351</v>
      </c>
      <c r="B41" s="91" t="s">
        <v>55</v>
      </c>
      <c r="C41" s="58">
        <v>13.75</v>
      </c>
      <c r="D41" s="95">
        <v>757894331214</v>
      </c>
      <c r="E41" s="93" t="s">
        <v>350</v>
      </c>
      <c r="F41" s="55"/>
      <c r="G41" s="68"/>
      <c r="H41" s="68"/>
      <c r="I41" s="68"/>
      <c r="J41" s="68"/>
      <c r="K41" s="68"/>
      <c r="L41" s="115">
        <f t="shared" si="2"/>
        <v>0</v>
      </c>
      <c r="M41" s="63">
        <f t="shared" si="3"/>
        <v>1</v>
      </c>
    </row>
    <row r="42" spans="1:17" s="27" customFormat="1" ht="15.95" customHeight="1">
      <c r="A42" s="65" t="s">
        <v>351</v>
      </c>
      <c r="B42" s="91" t="s">
        <v>9</v>
      </c>
      <c r="C42" s="58">
        <v>13.75</v>
      </c>
      <c r="D42" s="95">
        <v>757894331177</v>
      </c>
      <c r="E42" s="93" t="s">
        <v>356</v>
      </c>
      <c r="F42" s="55"/>
      <c r="G42" s="68"/>
      <c r="H42" s="68"/>
      <c r="I42" s="68"/>
      <c r="J42" s="68"/>
      <c r="K42" s="68"/>
      <c r="L42" s="115">
        <f t="shared" si="2"/>
        <v>0</v>
      </c>
      <c r="M42" s="63">
        <f t="shared" si="3"/>
        <v>1</v>
      </c>
    </row>
    <row r="43" spans="1:17" s="27" customFormat="1" ht="15.95" customHeight="1">
      <c r="A43" s="95" t="s">
        <v>59</v>
      </c>
      <c r="B43" s="91" t="s">
        <v>270</v>
      </c>
      <c r="C43" s="58">
        <v>16.5</v>
      </c>
      <c r="D43" s="95">
        <v>757894324537</v>
      </c>
      <c r="E43" s="93" t="s">
        <v>69</v>
      </c>
      <c r="F43" s="55"/>
      <c r="G43" s="68"/>
      <c r="H43" s="68"/>
      <c r="I43" s="68"/>
      <c r="J43" s="68"/>
      <c r="K43" s="68"/>
      <c r="L43" s="115">
        <f t="shared" si="2"/>
        <v>0</v>
      </c>
      <c r="M43" s="63">
        <f t="shared" si="3"/>
        <v>1</v>
      </c>
    </row>
    <row r="44" spans="1:17" s="27" customFormat="1" ht="15.95" customHeight="1">
      <c r="A44" s="95" t="s">
        <v>59</v>
      </c>
      <c r="B44" s="91" t="s">
        <v>53</v>
      </c>
      <c r="C44" s="58">
        <v>16.5</v>
      </c>
      <c r="D44" s="95">
        <v>757894326869</v>
      </c>
      <c r="E44" s="93" t="s">
        <v>70</v>
      </c>
      <c r="F44" s="55"/>
      <c r="G44" s="68"/>
      <c r="H44" s="68"/>
      <c r="I44" s="68"/>
      <c r="J44" s="68"/>
      <c r="K44" s="68"/>
      <c r="L44" s="115">
        <f t="shared" si="2"/>
        <v>0</v>
      </c>
      <c r="M44" s="63">
        <f t="shared" si="3"/>
        <v>1</v>
      </c>
    </row>
    <row r="45" spans="1:17" s="27" customFormat="1" ht="15.95" customHeight="1">
      <c r="A45" s="95" t="s">
        <v>59</v>
      </c>
      <c r="B45" s="91" t="s">
        <v>330</v>
      </c>
      <c r="C45" s="58">
        <v>16.5</v>
      </c>
      <c r="D45" s="95">
        <v>757894326838</v>
      </c>
      <c r="E45" s="93" t="s">
        <v>71</v>
      </c>
      <c r="F45" s="55"/>
      <c r="G45" s="68"/>
      <c r="H45" s="68"/>
      <c r="I45" s="68"/>
      <c r="J45" s="68"/>
      <c r="K45" s="68"/>
      <c r="L45" s="115">
        <f t="shared" si="2"/>
        <v>0</v>
      </c>
      <c r="M45" s="63">
        <f t="shared" si="3"/>
        <v>1</v>
      </c>
    </row>
    <row r="46" spans="1:17" s="27" customFormat="1" ht="15.95" customHeight="1">
      <c r="A46" s="91" t="s">
        <v>331</v>
      </c>
      <c r="B46" s="91" t="s">
        <v>336</v>
      </c>
      <c r="C46" s="58">
        <v>10</v>
      </c>
      <c r="D46" s="92">
        <v>757894330699</v>
      </c>
      <c r="E46" s="93" t="s">
        <v>332</v>
      </c>
      <c r="F46" s="55"/>
      <c r="G46" s="68"/>
      <c r="H46" s="68"/>
      <c r="I46" s="68"/>
      <c r="J46" s="68"/>
      <c r="K46" s="68"/>
      <c r="L46" s="115">
        <f t="shared" si="2"/>
        <v>0</v>
      </c>
      <c r="M46" s="63">
        <f t="shared" si="3"/>
        <v>1</v>
      </c>
    </row>
    <row r="47" spans="1:17" s="27" customFormat="1" ht="15.95" customHeight="1">
      <c r="A47" s="91" t="s">
        <v>331</v>
      </c>
      <c r="B47" s="91" t="s">
        <v>221</v>
      </c>
      <c r="C47" s="58">
        <v>10</v>
      </c>
      <c r="D47" s="95">
        <v>757894330705</v>
      </c>
      <c r="E47" s="93" t="s">
        <v>333</v>
      </c>
      <c r="F47" s="55"/>
      <c r="G47" s="68"/>
      <c r="H47" s="68"/>
      <c r="I47" s="68"/>
      <c r="J47" s="68"/>
      <c r="K47" s="68"/>
      <c r="L47" s="115">
        <f t="shared" si="2"/>
        <v>0</v>
      </c>
      <c r="M47" s="63">
        <f t="shared" si="3"/>
        <v>1</v>
      </c>
    </row>
    <row r="48" spans="1:17" s="27" customFormat="1" ht="15.95" customHeight="1">
      <c r="A48" s="65" t="s">
        <v>331</v>
      </c>
      <c r="B48" s="65" t="s">
        <v>200</v>
      </c>
      <c r="C48" s="54">
        <v>10</v>
      </c>
      <c r="D48" s="70">
        <v>757894330897</v>
      </c>
      <c r="E48" s="65" t="s">
        <v>404</v>
      </c>
      <c r="F48" s="55"/>
      <c r="G48" s="68"/>
      <c r="H48" s="68"/>
      <c r="I48" s="68"/>
      <c r="J48" s="68"/>
      <c r="K48" s="68"/>
      <c r="L48" s="115">
        <f t="shared" si="2"/>
        <v>0</v>
      </c>
      <c r="M48" s="63">
        <f t="shared" si="3"/>
        <v>1</v>
      </c>
    </row>
    <row r="49" spans="1:14" s="26" customFormat="1" ht="15.95" customHeight="1">
      <c r="A49" s="65" t="s">
        <v>206</v>
      </c>
      <c r="B49" s="65" t="s">
        <v>269</v>
      </c>
      <c r="C49" s="54">
        <v>99</v>
      </c>
      <c r="D49" s="66">
        <v>757894328771</v>
      </c>
      <c r="E49" s="71" t="s">
        <v>201</v>
      </c>
      <c r="F49" s="67"/>
      <c r="G49" s="68"/>
      <c r="H49" s="68"/>
      <c r="I49" s="68"/>
      <c r="J49" s="68"/>
      <c r="K49" s="68"/>
      <c r="L49" s="69">
        <f t="shared" si="2"/>
        <v>0</v>
      </c>
      <c r="M49" s="63">
        <f t="shared" si="3"/>
        <v>1</v>
      </c>
      <c r="N49" s="64"/>
    </row>
    <row r="50" spans="1:14" s="26" customFormat="1" ht="15.95" customHeight="1">
      <c r="A50" s="65" t="s">
        <v>207</v>
      </c>
      <c r="B50" s="65" t="s">
        <v>200</v>
      </c>
      <c r="C50" s="54">
        <v>22</v>
      </c>
      <c r="D50" s="66">
        <v>757894328788</v>
      </c>
      <c r="E50" s="65" t="s">
        <v>202</v>
      </c>
      <c r="F50" s="67"/>
      <c r="G50" s="68"/>
      <c r="H50" s="68"/>
      <c r="I50" s="68"/>
      <c r="J50" s="68"/>
      <c r="K50" s="68"/>
      <c r="L50" s="69">
        <f t="shared" si="2"/>
        <v>0</v>
      </c>
      <c r="M50" s="63">
        <f t="shared" si="3"/>
        <v>1</v>
      </c>
      <c r="N50" s="64"/>
    </row>
    <row r="51" spans="1:14" s="26" customFormat="1" ht="15.95" customHeight="1">
      <c r="A51" s="65" t="s">
        <v>56</v>
      </c>
      <c r="B51" s="65" t="s">
        <v>35</v>
      </c>
      <c r="C51" s="54">
        <v>14</v>
      </c>
      <c r="D51" s="66">
        <v>757894990657</v>
      </c>
      <c r="E51" s="65" t="s">
        <v>13</v>
      </c>
      <c r="F51" s="67"/>
      <c r="G51" s="68"/>
      <c r="H51" s="68"/>
      <c r="I51" s="68"/>
      <c r="J51" s="68"/>
      <c r="K51" s="68"/>
      <c r="L51" s="69">
        <f t="shared" si="2"/>
        <v>0</v>
      </c>
      <c r="M51" s="63">
        <f t="shared" si="3"/>
        <v>1</v>
      </c>
      <c r="N51" s="64"/>
    </row>
    <row r="52" spans="1:14" s="26" customFormat="1" ht="15.95" customHeight="1">
      <c r="A52" s="65" t="s">
        <v>64</v>
      </c>
      <c r="B52" s="65" t="s">
        <v>35</v>
      </c>
      <c r="C52" s="54">
        <v>10</v>
      </c>
      <c r="D52" s="66">
        <v>757894328016</v>
      </c>
      <c r="E52" s="65" t="s">
        <v>74</v>
      </c>
      <c r="F52" s="67"/>
      <c r="G52" s="68"/>
      <c r="H52" s="68"/>
      <c r="I52" s="68"/>
      <c r="J52" s="68"/>
      <c r="K52" s="68"/>
      <c r="L52" s="69">
        <f t="shared" si="2"/>
        <v>0</v>
      </c>
      <c r="M52" s="63">
        <f t="shared" si="3"/>
        <v>1</v>
      </c>
      <c r="N52" s="64"/>
    </row>
    <row r="53" spans="1:14" s="26" customFormat="1" ht="15.95" customHeight="1" thickBot="1">
      <c r="A53" s="65" t="s">
        <v>65</v>
      </c>
      <c r="B53" s="65" t="s">
        <v>35</v>
      </c>
      <c r="C53" s="54">
        <v>9.5</v>
      </c>
      <c r="D53" s="66">
        <v>757894328023</v>
      </c>
      <c r="E53" s="65" t="s">
        <v>75</v>
      </c>
      <c r="F53" s="67"/>
      <c r="G53" s="68"/>
      <c r="H53" s="68"/>
      <c r="I53" s="68"/>
      <c r="J53" s="68"/>
      <c r="K53" s="68"/>
      <c r="L53" s="69">
        <f t="shared" si="2"/>
        <v>0</v>
      </c>
      <c r="M53" s="63">
        <f t="shared" si="3"/>
        <v>1</v>
      </c>
      <c r="N53" s="64"/>
    </row>
    <row r="54" spans="1:14" s="26" customFormat="1" ht="15.95" customHeight="1" thickBot="1">
      <c r="A54" s="72" t="s">
        <v>10</v>
      </c>
      <c r="B54" s="73"/>
      <c r="C54" s="74"/>
      <c r="D54" s="74"/>
      <c r="E54" s="75"/>
      <c r="F54" s="76">
        <f t="shared" ref="F54:K54" si="6">SUMPRODUCT($C$8:$C$53,F8:F53)</f>
        <v>0</v>
      </c>
      <c r="G54" s="76">
        <f t="shared" si="6"/>
        <v>0</v>
      </c>
      <c r="H54" s="76">
        <f t="shared" si="6"/>
        <v>0</v>
      </c>
      <c r="I54" s="76">
        <f t="shared" si="6"/>
        <v>0</v>
      </c>
      <c r="J54" s="76">
        <f t="shared" si="6"/>
        <v>0</v>
      </c>
      <c r="K54" s="76">
        <f t="shared" si="6"/>
        <v>0</v>
      </c>
      <c r="L54" s="77">
        <f>SUM(L8:L53)</f>
        <v>0</v>
      </c>
      <c r="M54" s="63">
        <f t="shared" si="3"/>
        <v>0</v>
      </c>
      <c r="N54" s="64"/>
    </row>
    <row r="55" spans="1:14" s="26" customFormat="1" ht="15.95" customHeight="1" thickBot="1">
      <c r="A55" s="78" t="s">
        <v>76</v>
      </c>
      <c r="B55" s="79"/>
      <c r="C55" s="79"/>
      <c r="D55" s="80"/>
      <c r="E55" s="79"/>
      <c r="F55" s="81"/>
      <c r="G55" s="81"/>
      <c r="H55" s="81"/>
      <c r="I55" s="81"/>
      <c r="J55" s="81"/>
      <c r="K55" s="81"/>
      <c r="L55" s="82"/>
      <c r="M55" s="63">
        <v>0</v>
      </c>
      <c r="N55" s="64"/>
    </row>
    <row r="56" spans="1:14" s="26" customFormat="1" ht="15.95" customHeight="1">
      <c r="A56" s="65" t="s">
        <v>285</v>
      </c>
      <c r="B56" s="65" t="s">
        <v>286</v>
      </c>
      <c r="C56" s="52">
        <v>122</v>
      </c>
      <c r="D56" s="66">
        <v>757894331580</v>
      </c>
      <c r="E56" s="65" t="s">
        <v>361</v>
      </c>
      <c r="F56" s="67"/>
      <c r="G56" s="68"/>
      <c r="H56" s="68"/>
      <c r="I56" s="68"/>
      <c r="J56" s="68"/>
      <c r="K56" s="68"/>
      <c r="L56" s="69">
        <f t="shared" ref="L56:L106" si="7">(F56*C56)+(G56*C56)+(H56*C56)+(I56*C56)+(J56*C56)+(K56*C56)</f>
        <v>0</v>
      </c>
      <c r="M56" s="63">
        <f t="shared" si="3"/>
        <v>1</v>
      </c>
      <c r="N56" s="64"/>
    </row>
    <row r="57" spans="1:14" s="26" customFormat="1" ht="15.95" customHeight="1">
      <c r="A57" s="65" t="s">
        <v>77</v>
      </c>
      <c r="B57" s="65" t="s">
        <v>78</v>
      </c>
      <c r="C57" s="52">
        <v>88</v>
      </c>
      <c r="D57" s="66">
        <v>757894327545</v>
      </c>
      <c r="E57" s="65" t="s">
        <v>79</v>
      </c>
      <c r="F57" s="67"/>
      <c r="G57" s="68"/>
      <c r="H57" s="68"/>
      <c r="I57" s="68"/>
      <c r="J57" s="68"/>
      <c r="K57" s="68"/>
      <c r="L57" s="69">
        <f t="shared" si="7"/>
        <v>0</v>
      </c>
      <c r="M57" s="63">
        <f t="shared" si="3"/>
        <v>1</v>
      </c>
      <c r="N57" s="64"/>
    </row>
    <row r="58" spans="1:14" s="26" customFormat="1" ht="15.95" customHeight="1">
      <c r="A58" s="65" t="s">
        <v>80</v>
      </c>
      <c r="B58" s="65" t="s">
        <v>55</v>
      </c>
      <c r="C58" s="52">
        <v>88</v>
      </c>
      <c r="D58" s="66">
        <v>757894327996</v>
      </c>
      <c r="E58" s="65" t="s">
        <v>81</v>
      </c>
      <c r="F58" s="67"/>
      <c r="G58" s="68"/>
      <c r="H58" s="68"/>
      <c r="I58" s="68"/>
      <c r="J58" s="68"/>
      <c r="K58" s="68"/>
      <c r="L58" s="69">
        <f t="shared" si="7"/>
        <v>0</v>
      </c>
      <c r="M58" s="63">
        <f t="shared" si="3"/>
        <v>1</v>
      </c>
      <c r="N58" s="64"/>
    </row>
    <row r="59" spans="1:14" s="26" customFormat="1" ht="15.95" customHeight="1">
      <c r="A59" s="65" t="s">
        <v>83</v>
      </c>
      <c r="B59" s="65" t="s">
        <v>82</v>
      </c>
      <c r="C59" s="52">
        <v>121</v>
      </c>
      <c r="D59" s="66">
        <v>757894328726</v>
      </c>
      <c r="E59" s="65" t="s">
        <v>208</v>
      </c>
      <c r="F59" s="67"/>
      <c r="G59" s="68"/>
      <c r="H59" s="68"/>
      <c r="I59" s="68"/>
      <c r="J59" s="68"/>
      <c r="K59" s="68"/>
      <c r="L59" s="69">
        <f t="shared" si="7"/>
        <v>0</v>
      </c>
      <c r="M59" s="63">
        <f t="shared" si="3"/>
        <v>1</v>
      </c>
      <c r="N59" s="64"/>
    </row>
    <row r="60" spans="1:14" s="26" customFormat="1" ht="15.95" customHeight="1">
      <c r="A60" s="65" t="s">
        <v>84</v>
      </c>
      <c r="B60" s="65" t="s">
        <v>82</v>
      </c>
      <c r="C60" s="52">
        <v>110</v>
      </c>
      <c r="D60" s="66">
        <v>757894328795</v>
      </c>
      <c r="E60" s="65" t="s">
        <v>209</v>
      </c>
      <c r="F60" s="67"/>
      <c r="G60" s="68"/>
      <c r="H60" s="68"/>
      <c r="I60" s="68"/>
      <c r="J60" s="68"/>
      <c r="K60" s="68"/>
      <c r="L60" s="69">
        <f t="shared" si="7"/>
        <v>0</v>
      </c>
      <c r="M60" s="63">
        <f t="shared" si="3"/>
        <v>1</v>
      </c>
      <c r="N60" s="64"/>
    </row>
    <row r="61" spans="1:14" s="26" customFormat="1" ht="15.95" customHeight="1">
      <c r="A61" s="65" t="s">
        <v>222</v>
      </c>
      <c r="B61" s="65" t="s">
        <v>220</v>
      </c>
      <c r="C61" s="52">
        <v>110</v>
      </c>
      <c r="D61" s="66">
        <v>757894328801</v>
      </c>
      <c r="E61" s="65" t="s">
        <v>210</v>
      </c>
      <c r="F61" s="67"/>
      <c r="G61" s="68"/>
      <c r="H61" s="68"/>
      <c r="I61" s="68"/>
      <c r="J61" s="68"/>
      <c r="K61" s="68"/>
      <c r="L61" s="69">
        <f t="shared" si="7"/>
        <v>0</v>
      </c>
      <c r="M61" s="63">
        <f t="shared" si="3"/>
        <v>1</v>
      </c>
      <c r="N61" s="64"/>
    </row>
    <row r="62" spans="1:14" s="26" customFormat="1" ht="15.95" customHeight="1">
      <c r="A62" s="65" t="s">
        <v>85</v>
      </c>
      <c r="B62" s="65" t="s">
        <v>9</v>
      </c>
      <c r="C62" s="52">
        <v>99</v>
      </c>
      <c r="D62" s="66">
        <v>757894328542</v>
      </c>
      <c r="E62" s="65" t="s">
        <v>211</v>
      </c>
      <c r="F62" s="67"/>
      <c r="G62" s="68"/>
      <c r="H62" s="68"/>
      <c r="I62" s="68"/>
      <c r="J62" s="68"/>
      <c r="K62" s="68"/>
      <c r="L62" s="69">
        <f t="shared" si="7"/>
        <v>0</v>
      </c>
      <c r="M62" s="63">
        <f t="shared" si="3"/>
        <v>1</v>
      </c>
      <c r="N62" s="64"/>
    </row>
    <row r="63" spans="1:14" s="26" customFormat="1" ht="15.95" customHeight="1">
      <c r="A63" s="65" t="s">
        <v>223</v>
      </c>
      <c r="B63" s="65" t="s">
        <v>9</v>
      </c>
      <c r="C63" s="52">
        <v>88</v>
      </c>
      <c r="D63" s="66">
        <v>757894328566</v>
      </c>
      <c r="E63" s="65" t="s">
        <v>212</v>
      </c>
      <c r="F63" s="67"/>
      <c r="G63" s="68"/>
      <c r="H63" s="68"/>
      <c r="I63" s="68"/>
      <c r="J63" s="68"/>
      <c r="K63" s="68"/>
      <c r="L63" s="69">
        <f t="shared" si="7"/>
        <v>0</v>
      </c>
      <c r="M63" s="63">
        <f t="shared" si="3"/>
        <v>1</v>
      </c>
      <c r="N63" s="64"/>
    </row>
    <row r="64" spans="1:14" s="26" customFormat="1" ht="15.95" customHeight="1">
      <c r="A64" s="65" t="s">
        <v>224</v>
      </c>
      <c r="B64" s="65" t="s">
        <v>82</v>
      </c>
      <c r="C64" s="52">
        <v>55</v>
      </c>
      <c r="D64" s="66">
        <v>757894328580</v>
      </c>
      <c r="E64" s="65" t="s">
        <v>213</v>
      </c>
      <c r="F64" s="67"/>
      <c r="G64" s="68"/>
      <c r="H64" s="68"/>
      <c r="I64" s="68"/>
      <c r="J64" s="68"/>
      <c r="K64" s="68"/>
      <c r="L64" s="69">
        <f t="shared" si="7"/>
        <v>0</v>
      </c>
      <c r="M64" s="63">
        <f t="shared" si="3"/>
        <v>1</v>
      </c>
      <c r="N64" s="64"/>
    </row>
    <row r="65" spans="1:14" s="26" customFormat="1" ht="15.95" customHeight="1">
      <c r="A65" s="65" t="s">
        <v>224</v>
      </c>
      <c r="B65" s="65" t="s">
        <v>200</v>
      </c>
      <c r="C65" s="52">
        <v>55</v>
      </c>
      <c r="D65" s="66">
        <v>757894328597</v>
      </c>
      <c r="E65" s="65" t="s">
        <v>214</v>
      </c>
      <c r="F65" s="67"/>
      <c r="G65" s="68"/>
      <c r="H65" s="68"/>
      <c r="I65" s="68"/>
      <c r="J65" s="68"/>
      <c r="K65" s="68"/>
      <c r="L65" s="69">
        <f t="shared" si="7"/>
        <v>0</v>
      </c>
      <c r="M65" s="63">
        <f t="shared" si="3"/>
        <v>1</v>
      </c>
      <c r="N65" s="64"/>
    </row>
    <row r="66" spans="1:14" s="26" customFormat="1" ht="15.95" customHeight="1">
      <c r="A66" s="65" t="s">
        <v>225</v>
      </c>
      <c r="B66" s="65" t="s">
        <v>221</v>
      </c>
      <c r="C66" s="52">
        <v>55</v>
      </c>
      <c r="D66" s="66">
        <v>757894330989</v>
      </c>
      <c r="E66" s="65" t="s">
        <v>352</v>
      </c>
      <c r="F66" s="67"/>
      <c r="G66" s="68"/>
      <c r="H66" s="68"/>
      <c r="I66" s="68"/>
      <c r="J66" s="68"/>
      <c r="K66" s="68"/>
      <c r="L66" s="69">
        <f t="shared" si="7"/>
        <v>0</v>
      </c>
      <c r="M66" s="63">
        <f t="shared" si="3"/>
        <v>1</v>
      </c>
      <c r="N66" s="64"/>
    </row>
    <row r="67" spans="1:14" s="26" customFormat="1" ht="15.95" customHeight="1">
      <c r="A67" s="65" t="s">
        <v>226</v>
      </c>
      <c r="B67" s="65" t="s">
        <v>82</v>
      </c>
      <c r="C67" s="52">
        <v>44</v>
      </c>
      <c r="D67" s="66">
        <v>757894328610</v>
      </c>
      <c r="E67" s="65" t="s">
        <v>215</v>
      </c>
      <c r="F67" s="67"/>
      <c r="G67" s="68"/>
      <c r="H67" s="68"/>
      <c r="I67" s="68"/>
      <c r="J67" s="68"/>
      <c r="K67" s="68"/>
      <c r="L67" s="69">
        <f t="shared" si="7"/>
        <v>0</v>
      </c>
      <c r="M67" s="63">
        <f t="shared" si="3"/>
        <v>1</v>
      </c>
      <c r="N67" s="64"/>
    </row>
    <row r="68" spans="1:14" s="26" customFormat="1" ht="15.95" customHeight="1">
      <c r="A68" s="65" t="s">
        <v>226</v>
      </c>
      <c r="B68" s="65" t="s">
        <v>200</v>
      </c>
      <c r="C68" s="52">
        <v>44</v>
      </c>
      <c r="D68" s="66">
        <v>757894328627</v>
      </c>
      <c r="E68" s="65" t="s">
        <v>216</v>
      </c>
      <c r="F68" s="67"/>
      <c r="G68" s="68"/>
      <c r="H68" s="68"/>
      <c r="I68" s="68"/>
      <c r="J68" s="68"/>
      <c r="K68" s="68"/>
      <c r="L68" s="69">
        <f t="shared" si="7"/>
        <v>0</v>
      </c>
      <c r="M68" s="63">
        <f t="shared" si="3"/>
        <v>1</v>
      </c>
      <c r="N68" s="64"/>
    </row>
    <row r="69" spans="1:14" s="26" customFormat="1" ht="15.95" customHeight="1">
      <c r="A69" s="65" t="s">
        <v>227</v>
      </c>
      <c r="B69" s="65" t="s">
        <v>221</v>
      </c>
      <c r="C69" s="52">
        <v>44</v>
      </c>
      <c r="D69" s="66">
        <v>757894328634</v>
      </c>
      <c r="E69" s="65" t="s">
        <v>353</v>
      </c>
      <c r="F69" s="67"/>
      <c r="G69" s="68"/>
      <c r="H69" s="68"/>
      <c r="I69" s="68"/>
      <c r="J69" s="68"/>
      <c r="K69" s="68"/>
      <c r="L69" s="69">
        <f t="shared" si="7"/>
        <v>0</v>
      </c>
      <c r="M69" s="63">
        <f t="shared" si="3"/>
        <v>1</v>
      </c>
      <c r="N69" s="64"/>
    </row>
    <row r="70" spans="1:14" s="26" customFormat="1" ht="15.95" customHeight="1">
      <c r="A70" s="65" t="s">
        <v>228</v>
      </c>
      <c r="B70" s="65" t="s">
        <v>82</v>
      </c>
      <c r="C70" s="52">
        <v>33</v>
      </c>
      <c r="D70" s="66">
        <v>757894328641</v>
      </c>
      <c r="E70" s="65" t="s">
        <v>217</v>
      </c>
      <c r="F70" s="67"/>
      <c r="G70" s="68"/>
      <c r="H70" s="68"/>
      <c r="I70" s="68"/>
      <c r="J70" s="68"/>
      <c r="K70" s="68"/>
      <c r="L70" s="69">
        <f t="shared" si="7"/>
        <v>0</v>
      </c>
      <c r="M70" s="63">
        <f t="shared" si="3"/>
        <v>1</v>
      </c>
      <c r="N70" s="64"/>
    </row>
    <row r="71" spans="1:14" s="26" customFormat="1" ht="15.95" customHeight="1">
      <c r="A71" s="65" t="s">
        <v>228</v>
      </c>
      <c r="B71" s="65" t="s">
        <v>200</v>
      </c>
      <c r="C71" s="52">
        <v>33</v>
      </c>
      <c r="D71" s="66">
        <v>757894328658</v>
      </c>
      <c r="E71" s="65" t="s">
        <v>218</v>
      </c>
      <c r="F71" s="67"/>
      <c r="G71" s="68"/>
      <c r="H71" s="68"/>
      <c r="I71" s="68"/>
      <c r="J71" s="68"/>
      <c r="K71" s="68"/>
      <c r="L71" s="69">
        <f t="shared" si="7"/>
        <v>0</v>
      </c>
      <c r="M71" s="63">
        <f t="shared" si="3"/>
        <v>1</v>
      </c>
      <c r="N71" s="64"/>
    </row>
    <row r="72" spans="1:14" s="26" customFormat="1" ht="15.95" customHeight="1">
      <c r="A72" s="65" t="s">
        <v>229</v>
      </c>
      <c r="B72" s="65" t="s">
        <v>221</v>
      </c>
      <c r="C72" s="52">
        <v>33</v>
      </c>
      <c r="D72" s="66">
        <v>757894328665</v>
      </c>
      <c r="E72" s="65" t="s">
        <v>354</v>
      </c>
      <c r="F72" s="67"/>
      <c r="G72" s="68"/>
      <c r="H72" s="68"/>
      <c r="I72" s="68"/>
      <c r="J72" s="68"/>
      <c r="K72" s="68"/>
      <c r="L72" s="69">
        <f t="shared" si="7"/>
        <v>0</v>
      </c>
      <c r="M72" s="63">
        <f t="shared" si="3"/>
        <v>1</v>
      </c>
      <c r="N72" s="64"/>
    </row>
    <row r="73" spans="1:14" ht="15.95" customHeight="1">
      <c r="A73" s="65" t="s">
        <v>230</v>
      </c>
      <c r="B73" s="65" t="s">
        <v>82</v>
      </c>
      <c r="C73" s="52">
        <v>38.5</v>
      </c>
      <c r="D73" s="66">
        <v>757894328535</v>
      </c>
      <c r="E73" s="65" t="s">
        <v>219</v>
      </c>
      <c r="F73" s="67"/>
      <c r="G73" s="68"/>
      <c r="H73" s="68"/>
      <c r="I73" s="68"/>
      <c r="J73" s="68"/>
      <c r="K73" s="68"/>
      <c r="L73" s="69">
        <f t="shared" si="7"/>
        <v>0</v>
      </c>
      <c r="M73" s="63">
        <f t="shared" si="3"/>
        <v>1</v>
      </c>
      <c r="N73" s="83"/>
    </row>
    <row r="74" spans="1:14" ht="15.95" customHeight="1">
      <c r="A74" s="65" t="s">
        <v>230</v>
      </c>
      <c r="B74" s="65" t="s">
        <v>221</v>
      </c>
      <c r="C74" s="52">
        <v>38.5</v>
      </c>
      <c r="D74" s="66">
        <v>757894331016</v>
      </c>
      <c r="E74" s="65" t="s">
        <v>355</v>
      </c>
      <c r="F74" s="67"/>
      <c r="G74" s="68"/>
      <c r="H74" s="68"/>
      <c r="I74" s="68"/>
      <c r="J74" s="68"/>
      <c r="K74" s="68"/>
      <c r="L74" s="69">
        <f t="shared" si="7"/>
        <v>0</v>
      </c>
      <c r="M74" s="63">
        <f t="shared" si="3"/>
        <v>1</v>
      </c>
      <c r="N74" s="83"/>
    </row>
    <row r="75" spans="1:14" ht="15.95" customHeight="1">
      <c r="A75" s="65" t="s">
        <v>23</v>
      </c>
      <c r="B75" s="65" t="s">
        <v>35</v>
      </c>
      <c r="C75" s="54">
        <v>10</v>
      </c>
      <c r="D75" s="66">
        <v>757894314811</v>
      </c>
      <c r="E75" s="53" t="s">
        <v>24</v>
      </c>
      <c r="F75" s="67"/>
      <c r="G75" s="68"/>
      <c r="H75" s="68"/>
      <c r="I75" s="68"/>
      <c r="J75" s="68"/>
      <c r="K75" s="68"/>
      <c r="L75" s="69">
        <f t="shared" si="7"/>
        <v>0</v>
      </c>
      <c r="M75" s="63">
        <f t="shared" si="3"/>
        <v>1</v>
      </c>
      <c r="N75" s="83"/>
    </row>
    <row r="76" spans="1:14" ht="15.95" customHeight="1">
      <c r="A76" s="65" t="s">
        <v>25</v>
      </c>
      <c r="B76" s="65" t="s">
        <v>35</v>
      </c>
      <c r="C76" s="54">
        <v>11</v>
      </c>
      <c r="D76" s="66">
        <v>757894990725</v>
      </c>
      <c r="E76" s="53" t="s">
        <v>26</v>
      </c>
      <c r="F76" s="67"/>
      <c r="G76" s="68"/>
      <c r="H76" s="68"/>
      <c r="I76" s="68"/>
      <c r="J76" s="68"/>
      <c r="K76" s="68"/>
      <c r="L76" s="69">
        <f t="shared" si="7"/>
        <v>0</v>
      </c>
      <c r="M76" s="63">
        <f t="shared" si="3"/>
        <v>1</v>
      </c>
      <c r="N76" s="83"/>
    </row>
    <row r="77" spans="1:14" ht="15.95" customHeight="1">
      <c r="A77" s="65" t="s">
        <v>29</v>
      </c>
      <c r="B77" s="65" t="s">
        <v>35</v>
      </c>
      <c r="C77" s="54">
        <v>12</v>
      </c>
      <c r="D77" s="66">
        <v>757894990732</v>
      </c>
      <c r="E77" s="53" t="s">
        <v>27</v>
      </c>
      <c r="F77" s="67"/>
      <c r="G77" s="68"/>
      <c r="H77" s="68"/>
      <c r="I77" s="68"/>
      <c r="J77" s="68"/>
      <c r="K77" s="68"/>
      <c r="L77" s="69">
        <f t="shared" si="7"/>
        <v>0</v>
      </c>
      <c r="M77" s="63">
        <f t="shared" si="3"/>
        <v>1</v>
      </c>
      <c r="N77" s="83"/>
    </row>
    <row r="78" spans="1:14" s="26" customFormat="1" ht="18" customHeight="1">
      <c r="A78" s="65" t="s">
        <v>30</v>
      </c>
      <c r="B78" s="65" t="s">
        <v>35</v>
      </c>
      <c r="C78" s="54">
        <v>13</v>
      </c>
      <c r="D78" s="66">
        <v>757894990749</v>
      </c>
      <c r="E78" s="53" t="s">
        <v>28</v>
      </c>
      <c r="F78" s="67"/>
      <c r="G78" s="68"/>
      <c r="H78" s="68"/>
      <c r="I78" s="68"/>
      <c r="J78" s="68"/>
      <c r="K78" s="68"/>
      <c r="L78" s="69">
        <f t="shared" si="7"/>
        <v>0</v>
      </c>
      <c r="M78" s="63">
        <f t="shared" si="3"/>
        <v>1</v>
      </c>
      <c r="N78" s="64"/>
    </row>
    <row r="79" spans="1:14" s="27" customFormat="1" ht="15.95" customHeight="1">
      <c r="A79" s="65" t="s">
        <v>204</v>
      </c>
      <c r="B79" s="65" t="s">
        <v>9</v>
      </c>
      <c r="C79" s="54">
        <v>33</v>
      </c>
      <c r="D79" s="70">
        <v>757894331603</v>
      </c>
      <c r="E79" s="65" t="s">
        <v>372</v>
      </c>
      <c r="F79" s="55"/>
      <c r="G79" s="68"/>
      <c r="H79" s="68"/>
      <c r="I79" s="68"/>
      <c r="J79" s="68"/>
      <c r="K79" s="68"/>
      <c r="L79" s="115">
        <f t="shared" si="7"/>
        <v>0</v>
      </c>
      <c r="M79" s="63">
        <f t="shared" si="3"/>
        <v>1</v>
      </c>
    </row>
    <row r="80" spans="1:14" s="27" customFormat="1" ht="15.95" customHeight="1">
      <c r="A80" s="65" t="s">
        <v>204</v>
      </c>
      <c r="B80" s="65" t="s">
        <v>362</v>
      </c>
      <c r="C80" s="54">
        <v>33</v>
      </c>
      <c r="D80" s="70" t="s">
        <v>368</v>
      </c>
      <c r="E80" s="65" t="s">
        <v>373</v>
      </c>
      <c r="F80" s="56"/>
      <c r="G80" s="56"/>
      <c r="H80" s="57"/>
      <c r="I80" s="56"/>
      <c r="J80" s="56"/>
      <c r="K80" s="68"/>
      <c r="L80" s="115">
        <f t="shared" si="7"/>
        <v>0</v>
      </c>
      <c r="M80" s="63">
        <f t="shared" si="3"/>
        <v>1</v>
      </c>
    </row>
    <row r="81" spans="1:17" s="27" customFormat="1" ht="15.95" customHeight="1">
      <c r="A81" s="65" t="s">
        <v>204</v>
      </c>
      <c r="B81" s="65" t="s">
        <v>346</v>
      </c>
      <c r="C81" s="54">
        <v>33</v>
      </c>
      <c r="D81" s="70" t="s">
        <v>369</v>
      </c>
      <c r="E81" s="65" t="s">
        <v>374</v>
      </c>
      <c r="F81" s="55"/>
      <c r="G81" s="68"/>
      <c r="H81" s="68"/>
      <c r="I81" s="68"/>
      <c r="J81" s="68"/>
      <c r="K81" s="68"/>
      <c r="L81" s="115">
        <f t="shared" ref="L81:L82" si="8">(F81*C81)+(G81*C81)+(H81*C81)+(I81*C81)+(J81*C81)+(K81*C81)</f>
        <v>0</v>
      </c>
      <c r="M81" s="63">
        <f t="shared" ref="M81:M82" si="9">IF(AND(ISBLANK(F81),ISBLANK(G81),ISBLANK(H81),ISBLANK(I81),ISBLANK(J81),ISBLANK(K81)),1,0)</f>
        <v>1</v>
      </c>
    </row>
    <row r="82" spans="1:17" s="27" customFormat="1" ht="15.95" customHeight="1">
      <c r="A82" s="65" t="s">
        <v>204</v>
      </c>
      <c r="B82" s="65" t="s">
        <v>348</v>
      </c>
      <c r="C82" s="54">
        <v>33</v>
      </c>
      <c r="D82" s="70" t="s">
        <v>370</v>
      </c>
      <c r="E82" s="65" t="s">
        <v>375</v>
      </c>
      <c r="F82" s="56"/>
      <c r="G82" s="56"/>
      <c r="H82" s="57"/>
      <c r="I82" s="56"/>
      <c r="J82" s="56"/>
      <c r="K82" s="68"/>
      <c r="L82" s="115">
        <f t="shared" si="8"/>
        <v>0</v>
      </c>
      <c r="M82" s="63">
        <f t="shared" si="9"/>
        <v>1</v>
      </c>
    </row>
    <row r="83" spans="1:17" s="27" customFormat="1" ht="15.95" customHeight="1">
      <c r="A83" s="65" t="s">
        <v>204</v>
      </c>
      <c r="B83" s="65" t="s">
        <v>55</v>
      </c>
      <c r="C83" s="54">
        <v>33</v>
      </c>
      <c r="D83" s="70" t="s">
        <v>371</v>
      </c>
      <c r="E83" s="65" t="s">
        <v>376</v>
      </c>
      <c r="F83" s="56"/>
      <c r="G83" s="56"/>
      <c r="H83" s="57"/>
      <c r="I83" s="56"/>
      <c r="J83" s="56"/>
      <c r="K83" s="68"/>
      <c r="L83" s="115">
        <f t="shared" si="7"/>
        <v>0</v>
      </c>
      <c r="M83" s="63">
        <f t="shared" si="3"/>
        <v>1</v>
      </c>
    </row>
    <row r="84" spans="1:17" s="46" customFormat="1" ht="15.95" customHeight="1">
      <c r="A84" s="65" t="s">
        <v>205</v>
      </c>
      <c r="B84" s="65" t="s">
        <v>9</v>
      </c>
      <c r="C84" s="54">
        <v>13.75</v>
      </c>
      <c r="D84" s="70" t="s">
        <v>377</v>
      </c>
      <c r="E84" s="65" t="s">
        <v>382</v>
      </c>
      <c r="F84" s="55"/>
      <c r="G84" s="68"/>
      <c r="H84" s="68"/>
      <c r="I84" s="68"/>
      <c r="J84" s="68"/>
      <c r="K84" s="68"/>
      <c r="L84" s="115">
        <f t="shared" si="7"/>
        <v>0</v>
      </c>
      <c r="M84" s="63">
        <f t="shared" si="3"/>
        <v>1</v>
      </c>
      <c r="N84" s="105"/>
      <c r="O84" s="105"/>
      <c r="P84" s="105"/>
      <c r="Q84" s="105"/>
    </row>
    <row r="85" spans="1:17" s="27" customFormat="1" ht="15.95" customHeight="1">
      <c r="A85" s="65" t="s">
        <v>205</v>
      </c>
      <c r="B85" s="91" t="s">
        <v>362</v>
      </c>
      <c r="C85" s="58">
        <v>13.75</v>
      </c>
      <c r="D85" s="95" t="s">
        <v>378</v>
      </c>
      <c r="E85" s="93" t="s">
        <v>383</v>
      </c>
      <c r="F85" s="55"/>
      <c r="G85" s="68"/>
      <c r="H85" s="68"/>
      <c r="I85" s="68"/>
      <c r="J85" s="68"/>
      <c r="K85" s="68"/>
      <c r="L85" s="115">
        <f t="shared" si="7"/>
        <v>0</v>
      </c>
      <c r="M85" s="63">
        <f t="shared" si="3"/>
        <v>1</v>
      </c>
    </row>
    <row r="86" spans="1:17" s="46" customFormat="1" ht="15.95" customHeight="1">
      <c r="A86" s="65" t="s">
        <v>205</v>
      </c>
      <c r="B86" s="65" t="s">
        <v>346</v>
      </c>
      <c r="C86" s="54">
        <v>13.75</v>
      </c>
      <c r="D86" s="70" t="s">
        <v>379</v>
      </c>
      <c r="E86" s="65" t="s">
        <v>384</v>
      </c>
      <c r="F86" s="55"/>
      <c r="G86" s="68"/>
      <c r="H86" s="68"/>
      <c r="I86" s="68"/>
      <c r="J86" s="68"/>
      <c r="K86" s="68"/>
      <c r="L86" s="115">
        <f t="shared" ref="L86:L87" si="10">(F86*C86)+(G86*C86)+(H86*C86)+(I86*C86)+(J86*C86)+(K86*C86)</f>
        <v>0</v>
      </c>
      <c r="M86" s="63">
        <f t="shared" ref="M86:M87" si="11">IF(AND(ISBLANK(F86),ISBLANK(G86),ISBLANK(H86),ISBLANK(I86),ISBLANK(J86),ISBLANK(K86)),1,0)</f>
        <v>1</v>
      </c>
      <c r="N86" s="105"/>
      <c r="O86" s="105"/>
      <c r="P86" s="105"/>
      <c r="Q86" s="105"/>
    </row>
    <row r="87" spans="1:17" s="27" customFormat="1" ht="15.95" customHeight="1">
      <c r="A87" s="65" t="s">
        <v>205</v>
      </c>
      <c r="B87" s="91" t="s">
        <v>348</v>
      </c>
      <c r="C87" s="58">
        <v>13.75</v>
      </c>
      <c r="D87" s="95" t="s">
        <v>380</v>
      </c>
      <c r="E87" s="93" t="s">
        <v>385</v>
      </c>
      <c r="F87" s="55"/>
      <c r="G87" s="68"/>
      <c r="H87" s="68"/>
      <c r="I87" s="68"/>
      <c r="J87" s="68"/>
      <c r="K87" s="68"/>
      <c r="L87" s="115">
        <f t="shared" si="10"/>
        <v>0</v>
      </c>
      <c r="M87" s="63">
        <f t="shared" si="11"/>
        <v>1</v>
      </c>
    </row>
    <row r="88" spans="1:17" s="27" customFormat="1" ht="15.95" customHeight="1">
      <c r="A88" s="65" t="s">
        <v>205</v>
      </c>
      <c r="B88" s="91" t="s">
        <v>55</v>
      </c>
      <c r="C88" s="58">
        <v>13.75</v>
      </c>
      <c r="D88" s="95" t="s">
        <v>381</v>
      </c>
      <c r="E88" s="93" t="s">
        <v>386</v>
      </c>
      <c r="F88" s="55"/>
      <c r="G88" s="68"/>
      <c r="H88" s="68"/>
      <c r="I88" s="68"/>
      <c r="J88" s="68"/>
      <c r="K88" s="68"/>
      <c r="L88" s="115">
        <f t="shared" si="7"/>
        <v>0</v>
      </c>
      <c r="M88" s="63">
        <f t="shared" si="3"/>
        <v>1</v>
      </c>
    </row>
    <row r="89" spans="1:17" s="27" customFormat="1" ht="15.95" customHeight="1">
      <c r="A89" s="95" t="s">
        <v>164</v>
      </c>
      <c r="B89" s="91" t="s">
        <v>82</v>
      </c>
      <c r="C89" s="58">
        <v>55</v>
      </c>
      <c r="D89" s="95">
        <v>757894326401</v>
      </c>
      <c r="E89" s="93" t="s">
        <v>166</v>
      </c>
      <c r="F89" s="55"/>
      <c r="G89" s="68"/>
      <c r="H89" s="68"/>
      <c r="I89" s="68"/>
      <c r="J89" s="68"/>
      <c r="K89" s="68"/>
      <c r="L89" s="69">
        <f t="shared" si="7"/>
        <v>0</v>
      </c>
      <c r="M89" s="63">
        <f t="shared" si="3"/>
        <v>1</v>
      </c>
    </row>
    <row r="90" spans="1:17" s="27" customFormat="1" ht="15.95" customHeight="1">
      <c r="A90" s="95" t="s">
        <v>164</v>
      </c>
      <c r="B90" s="91" t="s">
        <v>9</v>
      </c>
      <c r="C90" s="58">
        <v>55</v>
      </c>
      <c r="D90" s="95">
        <v>757894325565</v>
      </c>
      <c r="E90" s="93" t="s">
        <v>165</v>
      </c>
      <c r="F90" s="55"/>
      <c r="G90" s="68"/>
      <c r="H90" s="68"/>
      <c r="I90" s="68"/>
      <c r="J90" s="68"/>
      <c r="K90" s="68"/>
      <c r="L90" s="69">
        <f t="shared" si="7"/>
        <v>0</v>
      </c>
      <c r="M90" s="63">
        <f t="shared" si="3"/>
        <v>1</v>
      </c>
    </row>
    <row r="91" spans="1:17" s="27" customFormat="1" ht="15.95" customHeight="1">
      <c r="A91" s="91" t="s">
        <v>160</v>
      </c>
      <c r="B91" s="91" t="s">
        <v>9</v>
      </c>
      <c r="C91" s="58">
        <v>66</v>
      </c>
      <c r="D91" s="95">
        <v>757894325541</v>
      </c>
      <c r="E91" s="93" t="s">
        <v>161</v>
      </c>
      <c r="F91" s="55"/>
      <c r="G91" s="68"/>
      <c r="H91" s="68"/>
      <c r="I91" s="68"/>
      <c r="J91" s="68"/>
      <c r="K91" s="68"/>
      <c r="L91" s="69">
        <f t="shared" si="7"/>
        <v>0</v>
      </c>
      <c r="M91" s="63">
        <f t="shared" si="3"/>
        <v>1</v>
      </c>
    </row>
    <row r="92" spans="1:17" s="27" customFormat="1" ht="15.95" customHeight="1">
      <c r="A92" s="95" t="s">
        <v>160</v>
      </c>
      <c r="B92" s="91" t="s">
        <v>82</v>
      </c>
      <c r="C92" s="58">
        <v>66</v>
      </c>
      <c r="D92" s="95">
        <v>757894326371</v>
      </c>
      <c r="E92" s="93" t="s">
        <v>162</v>
      </c>
      <c r="F92" s="55"/>
      <c r="G92" s="68"/>
      <c r="H92" s="68"/>
      <c r="I92" s="68"/>
      <c r="J92" s="68"/>
      <c r="K92" s="68"/>
      <c r="L92" s="69">
        <f t="shared" si="7"/>
        <v>0</v>
      </c>
      <c r="M92" s="63">
        <f t="shared" si="3"/>
        <v>1</v>
      </c>
    </row>
    <row r="93" spans="1:17" s="27" customFormat="1" ht="15.95" customHeight="1">
      <c r="A93" s="95" t="s">
        <v>168</v>
      </c>
      <c r="B93" s="91" t="s">
        <v>261</v>
      </c>
      <c r="C93" s="58">
        <v>44</v>
      </c>
      <c r="D93" s="95">
        <v>757894327590</v>
      </c>
      <c r="E93" s="93" t="s">
        <v>169</v>
      </c>
      <c r="F93" s="55"/>
      <c r="G93" s="68"/>
      <c r="H93" s="68"/>
      <c r="I93" s="68"/>
      <c r="J93" s="68"/>
      <c r="K93" s="68"/>
      <c r="L93" s="69">
        <f t="shared" si="7"/>
        <v>0</v>
      </c>
      <c r="M93" s="63">
        <f t="shared" si="3"/>
        <v>1</v>
      </c>
    </row>
    <row r="94" spans="1:17" s="27" customFormat="1" ht="15.95" customHeight="1">
      <c r="A94" s="95" t="s">
        <v>168</v>
      </c>
      <c r="B94" s="91" t="s">
        <v>82</v>
      </c>
      <c r="C94" s="58">
        <v>44</v>
      </c>
      <c r="D94" s="95">
        <v>757894328078</v>
      </c>
      <c r="E94" s="93" t="s">
        <v>170</v>
      </c>
      <c r="F94" s="55"/>
      <c r="G94" s="68"/>
      <c r="H94" s="68"/>
      <c r="I94" s="68"/>
      <c r="J94" s="68"/>
      <c r="K94" s="68"/>
      <c r="L94" s="69">
        <f t="shared" si="7"/>
        <v>0</v>
      </c>
      <c r="M94" s="63">
        <f t="shared" si="3"/>
        <v>1</v>
      </c>
    </row>
    <row r="95" spans="1:17" s="27" customFormat="1" ht="15.95" customHeight="1">
      <c r="A95" s="95" t="s">
        <v>171</v>
      </c>
      <c r="B95" s="91" t="s">
        <v>9</v>
      </c>
      <c r="C95" s="58">
        <v>33</v>
      </c>
      <c r="D95" s="95">
        <v>757894325510</v>
      </c>
      <c r="E95" s="93" t="s">
        <v>172</v>
      </c>
      <c r="F95" s="55"/>
      <c r="G95" s="68"/>
      <c r="H95" s="68"/>
      <c r="I95" s="68"/>
      <c r="J95" s="68"/>
      <c r="K95" s="68"/>
      <c r="L95" s="115">
        <f t="shared" si="7"/>
        <v>0</v>
      </c>
      <c r="M95" s="63">
        <f t="shared" si="3"/>
        <v>1</v>
      </c>
    </row>
    <row r="96" spans="1:17" s="27" customFormat="1" ht="15.95" customHeight="1">
      <c r="A96" s="95" t="s">
        <v>171</v>
      </c>
      <c r="B96" s="91" t="s">
        <v>55</v>
      </c>
      <c r="C96" s="58">
        <v>33</v>
      </c>
      <c r="D96" s="95">
        <v>757894327583</v>
      </c>
      <c r="E96" s="93" t="s">
        <v>173</v>
      </c>
      <c r="F96" s="55"/>
      <c r="G96" s="68"/>
      <c r="H96" s="68"/>
      <c r="I96" s="68"/>
      <c r="J96" s="68"/>
      <c r="K96" s="68"/>
      <c r="L96" s="115">
        <f t="shared" si="7"/>
        <v>0</v>
      </c>
      <c r="M96" s="63">
        <f t="shared" si="3"/>
        <v>1</v>
      </c>
    </row>
    <row r="97" spans="1:17" s="27" customFormat="1" ht="15.95" customHeight="1">
      <c r="A97" s="95" t="s">
        <v>167</v>
      </c>
      <c r="B97" s="91" t="s">
        <v>387</v>
      </c>
      <c r="C97" s="58">
        <v>49.5</v>
      </c>
      <c r="D97" s="95">
        <v>757894331351</v>
      </c>
      <c r="E97" s="93" t="s">
        <v>389</v>
      </c>
      <c r="F97" s="55"/>
      <c r="G97" s="68"/>
      <c r="H97" s="68"/>
      <c r="I97" s="68"/>
      <c r="J97" s="68"/>
      <c r="K97" s="68"/>
      <c r="L97" s="69">
        <f t="shared" si="7"/>
        <v>0</v>
      </c>
      <c r="M97" s="63">
        <f t="shared" si="3"/>
        <v>1</v>
      </c>
    </row>
    <row r="98" spans="1:17" s="27" customFormat="1" ht="15.95" customHeight="1">
      <c r="A98" s="95" t="s">
        <v>167</v>
      </c>
      <c r="B98" s="91" t="s">
        <v>388</v>
      </c>
      <c r="C98" s="58">
        <v>49.5</v>
      </c>
      <c r="D98" s="95">
        <v>757894331719</v>
      </c>
      <c r="E98" s="93" t="s">
        <v>390</v>
      </c>
      <c r="F98" s="55"/>
      <c r="G98" s="68"/>
      <c r="H98" s="68"/>
      <c r="I98" s="68"/>
      <c r="J98" s="68"/>
      <c r="K98" s="68"/>
      <c r="L98" s="69">
        <f t="shared" si="7"/>
        <v>0</v>
      </c>
      <c r="M98" s="63">
        <f t="shared" si="3"/>
        <v>1</v>
      </c>
    </row>
    <row r="99" spans="1:17" s="27" customFormat="1" ht="15.95" customHeight="1">
      <c r="A99" s="95" t="s">
        <v>391</v>
      </c>
      <c r="B99" s="91" t="s">
        <v>392</v>
      </c>
      <c r="C99" s="58">
        <v>44</v>
      </c>
      <c r="D99" s="95">
        <v>757894331344</v>
      </c>
      <c r="E99" s="93" t="s">
        <v>393</v>
      </c>
      <c r="F99" s="55"/>
      <c r="G99" s="68"/>
      <c r="H99" s="68"/>
      <c r="I99" s="68"/>
      <c r="J99" s="68"/>
      <c r="K99" s="68"/>
      <c r="L99" s="69">
        <f t="shared" ref="L99:L100" si="12">(F99*C99)+(G99*C99)+(H99*C99)+(I99*C99)+(J99*C99)+(K99*C99)</f>
        <v>0</v>
      </c>
      <c r="M99" s="63">
        <f t="shared" ref="M99:M100" si="13">IF(AND(ISBLANK(F99),ISBLANK(G99),ISBLANK(H99),ISBLANK(I99),ISBLANK(J99),ISBLANK(K99)),1,0)</f>
        <v>1</v>
      </c>
    </row>
    <row r="100" spans="1:17" s="27" customFormat="1" ht="15.95" customHeight="1">
      <c r="A100" s="95" t="s">
        <v>391</v>
      </c>
      <c r="B100" s="91" t="s">
        <v>388</v>
      </c>
      <c r="C100" s="58">
        <v>44</v>
      </c>
      <c r="D100" s="95">
        <v>757894331740</v>
      </c>
      <c r="E100" s="93" t="s">
        <v>394</v>
      </c>
      <c r="F100" s="55"/>
      <c r="G100" s="68"/>
      <c r="H100" s="68"/>
      <c r="I100" s="68"/>
      <c r="J100" s="68"/>
      <c r="K100" s="68"/>
      <c r="L100" s="69">
        <f t="shared" si="12"/>
        <v>0</v>
      </c>
      <c r="M100" s="63">
        <f t="shared" si="13"/>
        <v>1</v>
      </c>
    </row>
    <row r="101" spans="1:17" s="46" customFormat="1" ht="15.95" customHeight="1">
      <c r="A101" s="95" t="s">
        <v>259</v>
      </c>
      <c r="B101" s="91" t="s">
        <v>163</v>
      </c>
      <c r="C101" s="58">
        <v>137.5</v>
      </c>
      <c r="D101" s="95">
        <v>757894328863</v>
      </c>
      <c r="E101" s="93" t="s">
        <v>256</v>
      </c>
      <c r="F101" s="68"/>
      <c r="G101" s="68"/>
      <c r="H101" s="68"/>
      <c r="I101" s="68"/>
      <c r="J101" s="68"/>
      <c r="K101" s="68"/>
      <c r="L101" s="115">
        <f t="shared" si="7"/>
        <v>0</v>
      </c>
      <c r="M101" s="63">
        <f t="shared" si="3"/>
        <v>1</v>
      </c>
      <c r="N101" s="105"/>
      <c r="O101" s="105"/>
      <c r="P101" s="105"/>
      <c r="Q101" s="105"/>
    </row>
    <row r="102" spans="1:17" s="46" customFormat="1" ht="15.95" customHeight="1">
      <c r="A102" s="95" t="s">
        <v>258</v>
      </c>
      <c r="B102" s="91" t="s">
        <v>9</v>
      </c>
      <c r="C102" s="58">
        <v>126.5</v>
      </c>
      <c r="D102" s="95">
        <v>757894326142</v>
      </c>
      <c r="E102" s="93" t="s">
        <v>199</v>
      </c>
      <c r="F102" s="68"/>
      <c r="G102" s="68"/>
      <c r="H102" s="68"/>
      <c r="I102" s="68"/>
      <c r="J102" s="68"/>
      <c r="K102" s="68"/>
      <c r="L102" s="115">
        <f t="shared" si="7"/>
        <v>0</v>
      </c>
      <c r="M102" s="63">
        <f t="shared" si="3"/>
        <v>1</v>
      </c>
      <c r="N102" s="105"/>
      <c r="O102" s="105"/>
      <c r="P102" s="105"/>
      <c r="Q102" s="105"/>
    </row>
    <row r="103" spans="1:17" s="46" customFormat="1" ht="15.95" customHeight="1">
      <c r="A103" s="91" t="s">
        <v>188</v>
      </c>
      <c r="B103" s="91" t="s">
        <v>9</v>
      </c>
      <c r="C103" s="58">
        <v>82.5</v>
      </c>
      <c r="D103" s="95">
        <v>757894326159</v>
      </c>
      <c r="E103" s="93" t="s">
        <v>195</v>
      </c>
      <c r="F103" s="68"/>
      <c r="G103" s="68"/>
      <c r="H103" s="68"/>
      <c r="I103" s="68"/>
      <c r="J103" s="68"/>
      <c r="K103" s="68"/>
      <c r="L103" s="115">
        <f t="shared" si="7"/>
        <v>0</v>
      </c>
      <c r="M103" s="63">
        <f t="shared" si="3"/>
        <v>1</v>
      </c>
      <c r="N103" s="105"/>
      <c r="O103" s="105"/>
      <c r="P103" s="105"/>
      <c r="Q103" s="105"/>
    </row>
    <row r="104" spans="1:17" s="46" customFormat="1" ht="15.95" customHeight="1">
      <c r="A104" s="91" t="s">
        <v>189</v>
      </c>
      <c r="B104" s="91" t="s">
        <v>9</v>
      </c>
      <c r="C104" s="58">
        <v>137.5</v>
      </c>
      <c r="D104" s="95">
        <v>757894326166</v>
      </c>
      <c r="E104" s="93" t="s">
        <v>196</v>
      </c>
      <c r="F104" s="68"/>
      <c r="G104" s="68"/>
      <c r="H104" s="68"/>
      <c r="I104" s="68"/>
      <c r="J104" s="68"/>
      <c r="K104" s="68"/>
      <c r="L104" s="115">
        <f t="shared" si="7"/>
        <v>0</v>
      </c>
      <c r="M104" s="63">
        <f t="shared" si="3"/>
        <v>1</v>
      </c>
      <c r="N104" s="105"/>
      <c r="O104" s="105"/>
      <c r="P104" s="105"/>
      <c r="Q104" s="105"/>
    </row>
    <row r="105" spans="1:17" s="46" customFormat="1" ht="15.95" customHeight="1">
      <c r="A105" s="91" t="s">
        <v>186</v>
      </c>
      <c r="B105" s="91" t="s">
        <v>9</v>
      </c>
      <c r="C105" s="58">
        <v>66</v>
      </c>
      <c r="D105" s="95">
        <v>757894326173</v>
      </c>
      <c r="E105" s="93" t="s">
        <v>193</v>
      </c>
      <c r="F105" s="68"/>
      <c r="G105" s="68"/>
      <c r="H105" s="68"/>
      <c r="I105" s="68"/>
      <c r="J105" s="68"/>
      <c r="K105" s="68"/>
      <c r="L105" s="115">
        <f t="shared" si="7"/>
        <v>0</v>
      </c>
      <c r="M105" s="63">
        <f t="shared" si="3"/>
        <v>1</v>
      </c>
      <c r="N105" s="105"/>
      <c r="O105" s="105"/>
      <c r="P105" s="105"/>
      <c r="Q105" s="105"/>
    </row>
    <row r="106" spans="1:17" s="46" customFormat="1" ht="15.95" customHeight="1" thickBot="1">
      <c r="A106" s="91" t="s">
        <v>187</v>
      </c>
      <c r="B106" s="91" t="s">
        <v>9</v>
      </c>
      <c r="C106" s="58">
        <v>55</v>
      </c>
      <c r="D106" s="95">
        <v>757894327231</v>
      </c>
      <c r="E106" s="93" t="s">
        <v>194</v>
      </c>
      <c r="F106" s="68"/>
      <c r="G106" s="68"/>
      <c r="H106" s="68"/>
      <c r="I106" s="68"/>
      <c r="J106" s="68"/>
      <c r="K106" s="68"/>
      <c r="L106" s="115">
        <f t="shared" si="7"/>
        <v>0</v>
      </c>
      <c r="M106" s="63">
        <f t="shared" si="3"/>
        <v>1</v>
      </c>
      <c r="N106" s="105"/>
      <c r="O106" s="105"/>
      <c r="P106" s="105"/>
      <c r="Q106" s="105"/>
    </row>
    <row r="107" spans="1:17" s="26" customFormat="1" ht="15.95" customHeight="1" thickBot="1">
      <c r="A107" s="84" t="s">
        <v>86</v>
      </c>
      <c r="B107" s="85"/>
      <c r="C107" s="86"/>
      <c r="D107" s="87"/>
      <c r="E107" s="88"/>
      <c r="F107" s="76">
        <f t="shared" ref="F107:K107" si="14">SUMPRODUCT($C$56:$C$106,F56:F106)</f>
        <v>0</v>
      </c>
      <c r="G107" s="76">
        <f t="shared" si="14"/>
        <v>0</v>
      </c>
      <c r="H107" s="76">
        <f t="shared" si="14"/>
        <v>0</v>
      </c>
      <c r="I107" s="76">
        <f t="shared" si="14"/>
        <v>0</v>
      </c>
      <c r="J107" s="76">
        <f t="shared" si="14"/>
        <v>0</v>
      </c>
      <c r="K107" s="76">
        <f t="shared" si="14"/>
        <v>0</v>
      </c>
      <c r="L107" s="77">
        <f>SUM(L56:L106)</f>
        <v>0</v>
      </c>
      <c r="M107" s="63">
        <f t="shared" si="3"/>
        <v>0</v>
      </c>
      <c r="N107" s="64"/>
    </row>
    <row r="108" spans="1:17" s="26" customFormat="1" ht="15.95" customHeight="1" thickBot="1">
      <c r="A108" s="89" t="s">
        <v>7</v>
      </c>
      <c r="B108" s="90"/>
      <c r="C108" s="60"/>
      <c r="D108" s="60"/>
      <c r="E108" s="60"/>
      <c r="F108" s="81"/>
      <c r="G108" s="81"/>
      <c r="H108" s="81"/>
      <c r="I108" s="81"/>
      <c r="J108" s="81"/>
      <c r="K108" s="81"/>
      <c r="L108" s="82"/>
      <c r="M108" s="63">
        <v>0</v>
      </c>
      <c r="N108" s="64"/>
    </row>
    <row r="109" spans="1:17" s="26" customFormat="1" ht="15.95" customHeight="1">
      <c r="A109" s="91" t="s">
        <v>287</v>
      </c>
      <c r="B109" s="91" t="s">
        <v>337</v>
      </c>
      <c r="C109" s="58">
        <v>50</v>
      </c>
      <c r="D109" s="92">
        <v>757894330026</v>
      </c>
      <c r="E109" s="93" t="s">
        <v>288</v>
      </c>
      <c r="F109" s="68"/>
      <c r="G109" s="68"/>
      <c r="H109" s="68"/>
      <c r="I109" s="68"/>
      <c r="J109" s="68"/>
      <c r="K109" s="68"/>
      <c r="L109" s="69">
        <f t="shared" ref="L109:L129" si="15">(F109*C109)+(G109*C109)+(H109*C109)+(I109*C109)+(J109*C109)+(K109*C109)</f>
        <v>0</v>
      </c>
      <c r="M109" s="63">
        <f t="shared" ref="M109:M186" si="16">IF(AND(ISBLANK(F109),ISBLANK(G109),ISBLANK(H109),ISBLANK(I109),ISBLANK(J109),ISBLANK(K109)),1,0)</f>
        <v>1</v>
      </c>
      <c r="N109" s="64"/>
    </row>
    <row r="110" spans="1:17" s="26" customFormat="1" ht="15.95" customHeight="1">
      <c r="A110" s="91" t="s">
        <v>289</v>
      </c>
      <c r="B110" s="91" t="s">
        <v>338</v>
      </c>
      <c r="C110" s="58">
        <v>40</v>
      </c>
      <c r="D110" s="92">
        <v>757894329433</v>
      </c>
      <c r="E110" s="93" t="s">
        <v>238</v>
      </c>
      <c r="F110" s="68"/>
      <c r="G110" s="68"/>
      <c r="H110" s="68"/>
      <c r="I110" s="68"/>
      <c r="J110" s="68"/>
      <c r="K110" s="68"/>
      <c r="L110" s="69">
        <f t="shared" si="15"/>
        <v>0</v>
      </c>
      <c r="M110" s="63">
        <f t="shared" si="16"/>
        <v>1</v>
      </c>
      <c r="N110" s="64"/>
    </row>
    <row r="111" spans="1:17" s="26" customFormat="1" ht="15.95" customHeight="1">
      <c r="A111" s="91" t="s">
        <v>290</v>
      </c>
      <c r="B111" s="91" t="s">
        <v>339</v>
      </c>
      <c r="C111" s="58">
        <v>40</v>
      </c>
      <c r="D111" s="92">
        <v>757894329440</v>
      </c>
      <c r="E111" s="93" t="s">
        <v>239</v>
      </c>
      <c r="F111" s="68"/>
      <c r="G111" s="68"/>
      <c r="H111" s="68"/>
      <c r="I111" s="68"/>
      <c r="J111" s="68"/>
      <c r="K111" s="68"/>
      <c r="L111" s="69">
        <f t="shared" si="15"/>
        <v>0</v>
      </c>
      <c r="M111" s="63">
        <f t="shared" si="16"/>
        <v>1</v>
      </c>
      <c r="N111" s="64"/>
    </row>
    <row r="112" spans="1:17" s="26" customFormat="1" ht="15.95" customHeight="1">
      <c r="A112" s="94" t="s">
        <v>291</v>
      </c>
      <c r="B112" s="91" t="s">
        <v>292</v>
      </c>
      <c r="C112" s="58">
        <v>40</v>
      </c>
      <c r="D112" s="92">
        <v>757894328696</v>
      </c>
      <c r="E112" s="93" t="s">
        <v>233</v>
      </c>
      <c r="F112" s="68"/>
      <c r="G112" s="68"/>
      <c r="H112" s="68"/>
      <c r="I112" s="68"/>
      <c r="J112" s="68"/>
      <c r="K112" s="68"/>
      <c r="L112" s="69">
        <f t="shared" si="15"/>
        <v>0</v>
      </c>
      <c r="M112" s="63">
        <f t="shared" si="16"/>
        <v>1</v>
      </c>
      <c r="N112" s="64"/>
    </row>
    <row r="113" spans="1:14" s="26" customFormat="1" ht="15.95" customHeight="1">
      <c r="A113" s="94" t="s">
        <v>293</v>
      </c>
      <c r="B113" s="91" t="s">
        <v>61</v>
      </c>
      <c r="C113" s="58">
        <v>32.5</v>
      </c>
      <c r="D113" s="92">
        <v>757894329464</v>
      </c>
      <c r="E113" s="93" t="s">
        <v>241</v>
      </c>
      <c r="F113" s="68"/>
      <c r="G113" s="68"/>
      <c r="H113" s="68"/>
      <c r="I113" s="68"/>
      <c r="J113" s="68"/>
      <c r="K113" s="68"/>
      <c r="L113" s="69">
        <f t="shared" si="15"/>
        <v>0</v>
      </c>
      <c r="M113" s="63">
        <f t="shared" si="16"/>
        <v>1</v>
      </c>
      <c r="N113" s="64"/>
    </row>
    <row r="114" spans="1:14" s="26" customFormat="1" ht="15.95" customHeight="1">
      <c r="A114" s="91" t="s">
        <v>294</v>
      </c>
      <c r="B114" s="91" t="s">
        <v>340</v>
      </c>
      <c r="C114" s="58">
        <v>32.5</v>
      </c>
      <c r="D114" s="92">
        <v>757894329471</v>
      </c>
      <c r="E114" s="93" t="s">
        <v>242</v>
      </c>
      <c r="F114" s="68"/>
      <c r="G114" s="68"/>
      <c r="H114" s="68"/>
      <c r="I114" s="68"/>
      <c r="J114" s="68"/>
      <c r="K114" s="68"/>
      <c r="L114" s="69">
        <f t="shared" si="15"/>
        <v>0</v>
      </c>
      <c r="M114" s="63">
        <f t="shared" si="16"/>
        <v>1</v>
      </c>
      <c r="N114" s="64"/>
    </row>
    <row r="115" spans="1:14" s="26" customFormat="1" ht="15.95" customHeight="1">
      <c r="A115" s="91" t="s">
        <v>295</v>
      </c>
      <c r="B115" s="91" t="s">
        <v>243</v>
      </c>
      <c r="C115" s="58">
        <v>30</v>
      </c>
      <c r="D115" s="92">
        <v>757894328689</v>
      </c>
      <c r="E115" s="93" t="s">
        <v>232</v>
      </c>
      <c r="F115" s="68"/>
      <c r="G115" s="68"/>
      <c r="H115" s="68"/>
      <c r="I115" s="68"/>
      <c r="J115" s="68"/>
      <c r="K115" s="68"/>
      <c r="L115" s="69">
        <f t="shared" si="15"/>
        <v>0</v>
      </c>
      <c r="M115" s="63">
        <f t="shared" si="16"/>
        <v>1</v>
      </c>
      <c r="N115" s="64"/>
    </row>
    <row r="116" spans="1:14" s="26" customFormat="1" ht="15.95" customHeight="1">
      <c r="A116" s="91" t="s">
        <v>296</v>
      </c>
      <c r="B116" s="91" t="s">
        <v>53</v>
      </c>
      <c r="C116" s="58">
        <v>20</v>
      </c>
      <c r="D116" s="92">
        <v>757894328672</v>
      </c>
      <c r="E116" s="93" t="s">
        <v>231</v>
      </c>
      <c r="F116" s="68"/>
      <c r="G116" s="68"/>
      <c r="H116" s="68"/>
      <c r="I116" s="68"/>
      <c r="J116" s="68"/>
      <c r="K116" s="68"/>
      <c r="L116" s="69">
        <f t="shared" si="15"/>
        <v>0</v>
      </c>
      <c r="M116" s="63">
        <f t="shared" si="16"/>
        <v>1</v>
      </c>
      <c r="N116" s="64"/>
    </row>
    <row r="117" spans="1:14" s="26" customFormat="1" ht="15.95" customHeight="1">
      <c r="A117" s="94" t="s">
        <v>297</v>
      </c>
      <c r="B117" s="91" t="s">
        <v>244</v>
      </c>
      <c r="C117" s="58">
        <v>20</v>
      </c>
      <c r="D117" s="92">
        <v>757894328733</v>
      </c>
      <c r="E117" s="93" t="s">
        <v>236</v>
      </c>
      <c r="F117" s="68"/>
      <c r="G117" s="68"/>
      <c r="H117" s="68"/>
      <c r="I117" s="68"/>
      <c r="J117" s="68"/>
      <c r="K117" s="68"/>
      <c r="L117" s="69">
        <f t="shared" si="15"/>
        <v>0</v>
      </c>
      <c r="M117" s="63">
        <f t="shared" si="16"/>
        <v>1</v>
      </c>
      <c r="N117" s="64"/>
    </row>
    <row r="118" spans="1:14" s="26" customFormat="1" ht="15.95" customHeight="1">
      <c r="A118" s="94" t="s">
        <v>298</v>
      </c>
      <c r="B118" s="91" t="s">
        <v>341</v>
      </c>
      <c r="C118" s="58">
        <v>19</v>
      </c>
      <c r="D118" s="92">
        <v>757894329457</v>
      </c>
      <c r="E118" s="93" t="s">
        <v>240</v>
      </c>
      <c r="F118" s="68"/>
      <c r="G118" s="68"/>
      <c r="H118" s="68"/>
      <c r="I118" s="68"/>
      <c r="J118" s="68"/>
      <c r="K118" s="68"/>
      <c r="L118" s="69">
        <f t="shared" si="15"/>
        <v>0</v>
      </c>
      <c r="M118" s="63">
        <f t="shared" si="16"/>
        <v>1</v>
      </c>
      <c r="N118" s="64"/>
    </row>
    <row r="119" spans="1:14" s="26" customFormat="1" ht="15.95" customHeight="1">
      <c r="A119" s="91" t="s">
        <v>299</v>
      </c>
      <c r="B119" s="91" t="s">
        <v>338</v>
      </c>
      <c r="C119" s="58">
        <v>15</v>
      </c>
      <c r="D119" s="92">
        <v>757894329426</v>
      </c>
      <c r="E119" s="93" t="s">
        <v>237</v>
      </c>
      <c r="F119" s="68"/>
      <c r="G119" s="68"/>
      <c r="H119" s="68"/>
      <c r="I119" s="68"/>
      <c r="J119" s="68"/>
      <c r="K119" s="68"/>
      <c r="L119" s="69">
        <f t="shared" si="15"/>
        <v>0</v>
      </c>
      <c r="M119" s="63">
        <f t="shared" si="16"/>
        <v>1</v>
      </c>
      <c r="N119" s="64"/>
    </row>
    <row r="120" spans="1:14" s="26" customFormat="1" ht="15.95" customHeight="1">
      <c r="A120" s="91" t="s">
        <v>300</v>
      </c>
      <c r="B120" s="91" t="s">
        <v>245</v>
      </c>
      <c r="C120" s="58">
        <v>10</v>
      </c>
      <c r="D120" s="92">
        <v>757894328702</v>
      </c>
      <c r="E120" s="93" t="s">
        <v>234</v>
      </c>
      <c r="F120" s="68"/>
      <c r="G120" s="68"/>
      <c r="H120" s="68"/>
      <c r="I120" s="68"/>
      <c r="J120" s="68"/>
      <c r="K120" s="68"/>
      <c r="L120" s="69">
        <f t="shared" si="15"/>
        <v>0</v>
      </c>
      <c r="M120" s="63">
        <f t="shared" si="16"/>
        <v>1</v>
      </c>
      <c r="N120" s="64"/>
    </row>
    <row r="121" spans="1:14" s="26" customFormat="1" ht="15.95" customHeight="1">
      <c r="A121" s="91" t="s">
        <v>300</v>
      </c>
      <c r="B121" s="91" t="s">
        <v>60</v>
      </c>
      <c r="C121" s="58">
        <v>10</v>
      </c>
      <c r="D121" s="92">
        <v>757894328719</v>
      </c>
      <c r="E121" s="93" t="s">
        <v>235</v>
      </c>
      <c r="F121" s="68"/>
      <c r="G121" s="68"/>
      <c r="H121" s="68"/>
      <c r="I121" s="68"/>
      <c r="J121" s="68"/>
      <c r="K121" s="68"/>
      <c r="L121" s="69">
        <f t="shared" si="15"/>
        <v>0</v>
      </c>
      <c r="M121" s="63">
        <f t="shared" si="16"/>
        <v>1</v>
      </c>
      <c r="N121" s="64"/>
    </row>
    <row r="122" spans="1:14" s="26" customFormat="1" ht="15.95" customHeight="1">
      <c r="A122" s="91" t="s">
        <v>156</v>
      </c>
      <c r="B122" s="91" t="s">
        <v>82</v>
      </c>
      <c r="C122" s="58">
        <v>12.5</v>
      </c>
      <c r="D122" s="92">
        <v>757894326210</v>
      </c>
      <c r="E122" s="93" t="s">
        <v>157</v>
      </c>
      <c r="F122" s="68"/>
      <c r="G122" s="68"/>
      <c r="H122" s="68"/>
      <c r="I122" s="68"/>
      <c r="J122" s="68"/>
      <c r="K122" s="68"/>
      <c r="L122" s="69">
        <f t="shared" si="15"/>
        <v>0</v>
      </c>
      <c r="M122" s="63">
        <f t="shared" si="16"/>
        <v>1</v>
      </c>
      <c r="N122" s="64"/>
    </row>
    <row r="123" spans="1:14" s="26" customFormat="1" ht="15.95" customHeight="1">
      <c r="A123" s="91" t="s">
        <v>91</v>
      </c>
      <c r="B123" s="91"/>
      <c r="C123" s="58">
        <v>3</v>
      </c>
      <c r="D123" s="95">
        <v>757894325299</v>
      </c>
      <c r="E123" s="93" t="s">
        <v>92</v>
      </c>
      <c r="F123" s="68"/>
      <c r="G123" s="68"/>
      <c r="H123" s="68"/>
      <c r="I123" s="68"/>
      <c r="J123" s="68"/>
      <c r="K123" s="68"/>
      <c r="L123" s="69">
        <f t="shared" si="15"/>
        <v>0</v>
      </c>
      <c r="M123" s="63">
        <f t="shared" si="16"/>
        <v>1</v>
      </c>
      <c r="N123" s="64"/>
    </row>
    <row r="124" spans="1:14" s="26" customFormat="1" ht="15.95" customHeight="1">
      <c r="A124" s="94" t="s">
        <v>93</v>
      </c>
      <c r="B124" s="91"/>
      <c r="C124" s="58">
        <v>3</v>
      </c>
      <c r="D124" s="92">
        <v>757894325893</v>
      </c>
      <c r="E124" s="93" t="s">
        <v>94</v>
      </c>
      <c r="F124" s="68"/>
      <c r="G124" s="68"/>
      <c r="H124" s="68"/>
      <c r="I124" s="68"/>
      <c r="J124" s="68"/>
      <c r="K124" s="68"/>
      <c r="L124" s="69">
        <f t="shared" si="15"/>
        <v>0</v>
      </c>
      <c r="M124" s="63">
        <f t="shared" si="16"/>
        <v>1</v>
      </c>
      <c r="N124" s="64"/>
    </row>
    <row r="125" spans="1:14" s="26" customFormat="1" ht="15.95" customHeight="1">
      <c r="A125" s="91" t="s">
        <v>89</v>
      </c>
      <c r="B125" s="91"/>
      <c r="C125" s="58">
        <v>4</v>
      </c>
      <c r="D125" s="92">
        <v>757894325909</v>
      </c>
      <c r="E125" s="93" t="s">
        <v>90</v>
      </c>
      <c r="F125" s="68"/>
      <c r="G125" s="68"/>
      <c r="H125" s="68"/>
      <c r="I125" s="68"/>
      <c r="J125" s="68"/>
      <c r="K125" s="68"/>
      <c r="L125" s="69">
        <f t="shared" si="15"/>
        <v>0</v>
      </c>
      <c r="M125" s="63">
        <f t="shared" si="16"/>
        <v>1</v>
      </c>
      <c r="N125" s="64"/>
    </row>
    <row r="126" spans="1:14" s="26" customFormat="1" ht="15.95" customHeight="1">
      <c r="A126" s="91" t="s">
        <v>87</v>
      </c>
      <c r="B126" s="91"/>
      <c r="C126" s="58">
        <v>3</v>
      </c>
      <c r="D126" s="92">
        <v>757894321789</v>
      </c>
      <c r="E126" s="93" t="s">
        <v>88</v>
      </c>
      <c r="F126" s="68"/>
      <c r="G126" s="68"/>
      <c r="H126" s="68"/>
      <c r="I126" s="68"/>
      <c r="J126" s="68"/>
      <c r="K126" s="68"/>
      <c r="L126" s="69">
        <f t="shared" si="15"/>
        <v>0</v>
      </c>
      <c r="M126" s="63">
        <f t="shared" si="16"/>
        <v>1</v>
      </c>
      <c r="N126" s="64"/>
    </row>
    <row r="127" spans="1:14" s="26" customFormat="1" ht="15.95" customHeight="1">
      <c r="A127" s="91" t="s">
        <v>301</v>
      </c>
      <c r="B127" s="91"/>
      <c r="C127" s="58">
        <v>20</v>
      </c>
      <c r="D127" s="92">
        <v>757894326333</v>
      </c>
      <c r="E127" s="93" t="s">
        <v>302</v>
      </c>
      <c r="F127" s="68"/>
      <c r="G127" s="68"/>
      <c r="H127" s="68"/>
      <c r="I127" s="68"/>
      <c r="J127" s="68"/>
      <c r="K127" s="68"/>
      <c r="L127" s="69">
        <f t="shared" si="15"/>
        <v>0</v>
      </c>
      <c r="M127" s="63">
        <f t="shared" si="16"/>
        <v>1</v>
      </c>
      <c r="N127" s="64"/>
    </row>
    <row r="128" spans="1:14" s="26" customFormat="1" ht="15.95" customHeight="1">
      <c r="A128" s="91" t="s">
        <v>303</v>
      </c>
      <c r="B128" s="91"/>
      <c r="C128" s="58">
        <v>20</v>
      </c>
      <c r="D128" s="92">
        <v>757894326340</v>
      </c>
      <c r="E128" s="93" t="s">
        <v>304</v>
      </c>
      <c r="F128" s="68"/>
      <c r="G128" s="68"/>
      <c r="H128" s="68"/>
      <c r="I128" s="68"/>
      <c r="J128" s="68"/>
      <c r="K128" s="68"/>
      <c r="L128" s="69">
        <f t="shared" si="15"/>
        <v>0</v>
      </c>
      <c r="M128" s="63">
        <f t="shared" si="16"/>
        <v>1</v>
      </c>
      <c r="N128" s="64"/>
    </row>
    <row r="129" spans="1:14" s="26" customFormat="1" ht="15.95" customHeight="1" thickBot="1">
      <c r="A129" s="91" t="s">
        <v>305</v>
      </c>
      <c r="B129" s="91"/>
      <c r="C129" s="58">
        <v>20</v>
      </c>
      <c r="D129" s="95">
        <v>757894326357</v>
      </c>
      <c r="E129" s="93" t="s">
        <v>306</v>
      </c>
      <c r="F129" s="68"/>
      <c r="G129" s="68"/>
      <c r="H129" s="68"/>
      <c r="I129" s="68"/>
      <c r="J129" s="68"/>
      <c r="K129" s="68"/>
      <c r="L129" s="69">
        <f t="shared" si="15"/>
        <v>0</v>
      </c>
      <c r="M129" s="63">
        <f t="shared" si="16"/>
        <v>1</v>
      </c>
      <c r="N129" s="64"/>
    </row>
    <row r="130" spans="1:14" s="26" customFormat="1" ht="15.95" customHeight="1" thickBot="1">
      <c r="A130" s="84" t="s">
        <v>8</v>
      </c>
      <c r="B130" s="85"/>
      <c r="C130" s="86"/>
      <c r="D130" s="87" t="s">
        <v>95</v>
      </c>
      <c r="E130" s="88" t="s">
        <v>15</v>
      </c>
      <c r="F130" s="76">
        <f t="shared" ref="F130:K130" si="17">SUMPRODUCT($C$109:$C$129,F109:F129)</f>
        <v>0</v>
      </c>
      <c r="G130" s="76">
        <f t="shared" si="17"/>
        <v>0</v>
      </c>
      <c r="H130" s="76">
        <f t="shared" si="17"/>
        <v>0</v>
      </c>
      <c r="I130" s="76">
        <f t="shared" si="17"/>
        <v>0</v>
      </c>
      <c r="J130" s="76">
        <f t="shared" si="17"/>
        <v>0</v>
      </c>
      <c r="K130" s="76">
        <f t="shared" si="17"/>
        <v>0</v>
      </c>
      <c r="L130" s="77">
        <f>SUM(L109:L129)</f>
        <v>0</v>
      </c>
      <c r="M130" s="63">
        <f t="shared" si="16"/>
        <v>0</v>
      </c>
      <c r="N130" s="64"/>
    </row>
    <row r="131" spans="1:14" s="26" customFormat="1" ht="15.95" customHeight="1" thickBot="1">
      <c r="A131" s="89" t="s">
        <v>127</v>
      </c>
      <c r="B131" s="90"/>
      <c r="C131" s="60"/>
      <c r="D131" s="60"/>
      <c r="E131" s="60"/>
      <c r="F131" s="81"/>
      <c r="G131" s="81"/>
      <c r="H131" s="81"/>
      <c r="I131" s="81"/>
      <c r="J131" s="81"/>
      <c r="K131" s="81"/>
      <c r="L131" s="82"/>
      <c r="M131" s="63">
        <v>0</v>
      </c>
      <c r="N131" s="64"/>
    </row>
    <row r="132" spans="1:14" s="26" customFormat="1" ht="15.95" customHeight="1">
      <c r="A132" s="91" t="s">
        <v>307</v>
      </c>
      <c r="B132" s="91" t="s">
        <v>96</v>
      </c>
      <c r="C132" s="8">
        <v>137.5</v>
      </c>
      <c r="D132" s="7">
        <v>757894325848</v>
      </c>
      <c r="E132" s="93" t="s">
        <v>97</v>
      </c>
      <c r="F132" s="68"/>
      <c r="G132" s="68"/>
      <c r="H132" s="68"/>
      <c r="I132" s="68"/>
      <c r="J132" s="68"/>
      <c r="K132" s="68"/>
      <c r="L132" s="69">
        <f t="shared" ref="L132:L146" si="18">(F132*C132)+(G132*C132)+(H132*C132)+(I132*C132)+(J132*C132)+(K132*C132)</f>
        <v>0</v>
      </c>
      <c r="M132" s="63">
        <f t="shared" si="16"/>
        <v>1</v>
      </c>
      <c r="N132" s="64"/>
    </row>
    <row r="133" spans="1:14" s="26" customFormat="1" ht="15.95" customHeight="1">
      <c r="A133" s="91" t="s">
        <v>308</v>
      </c>
      <c r="B133" s="91" t="s">
        <v>96</v>
      </c>
      <c r="C133" s="8">
        <v>110</v>
      </c>
      <c r="D133" s="7">
        <v>757894325831</v>
      </c>
      <c r="E133" s="93" t="s">
        <v>98</v>
      </c>
      <c r="F133" s="68"/>
      <c r="G133" s="68"/>
      <c r="H133" s="68"/>
      <c r="I133" s="68"/>
      <c r="J133" s="68"/>
      <c r="K133" s="68"/>
      <c r="L133" s="69">
        <f t="shared" si="18"/>
        <v>0</v>
      </c>
      <c r="M133" s="63">
        <f t="shared" si="16"/>
        <v>1</v>
      </c>
      <c r="N133" s="64"/>
    </row>
    <row r="134" spans="1:14" s="26" customFormat="1" ht="15.95" customHeight="1">
      <c r="A134" s="91" t="s">
        <v>309</v>
      </c>
      <c r="B134" s="91" t="s">
        <v>99</v>
      </c>
      <c r="C134" s="8">
        <v>99</v>
      </c>
      <c r="D134" s="7">
        <v>757894325879</v>
      </c>
      <c r="E134" s="93" t="s">
        <v>100</v>
      </c>
      <c r="F134" s="68"/>
      <c r="G134" s="68"/>
      <c r="H134" s="68"/>
      <c r="I134" s="68"/>
      <c r="J134" s="68"/>
      <c r="K134" s="68"/>
      <c r="L134" s="69">
        <f t="shared" si="18"/>
        <v>0</v>
      </c>
      <c r="M134" s="63">
        <f t="shared" si="16"/>
        <v>1</v>
      </c>
      <c r="N134" s="64"/>
    </row>
    <row r="135" spans="1:14" s="26" customFormat="1" ht="15.95" customHeight="1">
      <c r="A135" s="91" t="s">
        <v>310</v>
      </c>
      <c r="B135" s="91" t="s">
        <v>99</v>
      </c>
      <c r="C135" s="8">
        <v>77</v>
      </c>
      <c r="D135" s="7">
        <v>757894325855</v>
      </c>
      <c r="E135" s="93" t="s">
        <v>101</v>
      </c>
      <c r="F135" s="68"/>
      <c r="G135" s="68"/>
      <c r="H135" s="68"/>
      <c r="I135" s="68"/>
      <c r="J135" s="68"/>
      <c r="K135" s="68"/>
      <c r="L135" s="69">
        <f t="shared" si="18"/>
        <v>0</v>
      </c>
      <c r="M135" s="63">
        <f t="shared" si="16"/>
        <v>1</v>
      </c>
      <c r="N135" s="64"/>
    </row>
    <row r="136" spans="1:14" s="26" customFormat="1" ht="15.95" customHeight="1">
      <c r="A136" s="91" t="s">
        <v>311</v>
      </c>
      <c r="B136" s="91" t="s">
        <v>99</v>
      </c>
      <c r="C136" s="8">
        <v>220</v>
      </c>
      <c r="D136" s="7">
        <v>757894325886</v>
      </c>
      <c r="E136" s="93" t="s">
        <v>102</v>
      </c>
      <c r="F136" s="68"/>
      <c r="G136" s="68"/>
      <c r="H136" s="68"/>
      <c r="I136" s="68"/>
      <c r="J136" s="68"/>
      <c r="K136" s="68"/>
      <c r="L136" s="69">
        <f t="shared" si="18"/>
        <v>0</v>
      </c>
      <c r="M136" s="63">
        <f t="shared" si="16"/>
        <v>1</v>
      </c>
      <c r="N136" s="64"/>
    </row>
    <row r="137" spans="1:14" s="26" customFormat="1" ht="15.95" customHeight="1">
      <c r="A137" s="91" t="s">
        <v>105</v>
      </c>
      <c r="B137" s="91" t="s">
        <v>14</v>
      </c>
      <c r="C137" s="8">
        <v>71.5</v>
      </c>
      <c r="D137" s="96">
        <v>757894326029</v>
      </c>
      <c r="E137" s="93" t="s">
        <v>106</v>
      </c>
      <c r="F137" s="68"/>
      <c r="G137" s="68"/>
      <c r="H137" s="68"/>
      <c r="I137" s="68"/>
      <c r="J137" s="68"/>
      <c r="K137" s="68"/>
      <c r="L137" s="69">
        <f t="shared" si="18"/>
        <v>0</v>
      </c>
      <c r="M137" s="63">
        <f t="shared" si="16"/>
        <v>1</v>
      </c>
      <c r="N137" s="64"/>
    </row>
    <row r="138" spans="1:14" s="26" customFormat="1" ht="15.95" customHeight="1">
      <c r="A138" s="91" t="s">
        <v>103</v>
      </c>
      <c r="B138" s="91" t="s">
        <v>61</v>
      </c>
      <c r="C138" s="8">
        <v>33</v>
      </c>
      <c r="D138" s="7">
        <v>757894325961</v>
      </c>
      <c r="E138" s="93" t="s">
        <v>104</v>
      </c>
      <c r="F138" s="68"/>
      <c r="G138" s="68"/>
      <c r="H138" s="68"/>
      <c r="I138" s="68"/>
      <c r="J138" s="68"/>
      <c r="K138" s="68"/>
      <c r="L138" s="69">
        <f t="shared" si="18"/>
        <v>0</v>
      </c>
      <c r="M138" s="63">
        <f t="shared" si="16"/>
        <v>1</v>
      </c>
      <c r="N138" s="64"/>
    </row>
    <row r="139" spans="1:14" s="26" customFormat="1" ht="15.95" customHeight="1">
      <c r="A139" s="91" t="s">
        <v>107</v>
      </c>
      <c r="B139" s="91"/>
      <c r="C139" s="8">
        <v>6.5</v>
      </c>
      <c r="D139" s="7">
        <v>757894325916</v>
      </c>
      <c r="E139" s="93" t="s">
        <v>108</v>
      </c>
      <c r="F139" s="68"/>
      <c r="G139" s="68"/>
      <c r="H139" s="68"/>
      <c r="I139" s="68"/>
      <c r="J139" s="68"/>
      <c r="K139" s="68"/>
      <c r="L139" s="69">
        <f t="shared" si="18"/>
        <v>0</v>
      </c>
      <c r="M139" s="63">
        <f t="shared" si="16"/>
        <v>1</v>
      </c>
      <c r="N139" s="64"/>
    </row>
    <row r="140" spans="1:14" s="26" customFormat="1" ht="15.95" customHeight="1">
      <c r="A140" s="91" t="s">
        <v>111</v>
      </c>
      <c r="B140" s="91"/>
      <c r="C140" s="8">
        <v>4</v>
      </c>
      <c r="D140" s="7">
        <v>757894325954</v>
      </c>
      <c r="E140" s="93" t="s">
        <v>112</v>
      </c>
      <c r="F140" s="68"/>
      <c r="G140" s="68"/>
      <c r="H140" s="68"/>
      <c r="I140" s="68"/>
      <c r="J140" s="68"/>
      <c r="K140" s="68"/>
      <c r="L140" s="69">
        <f t="shared" si="18"/>
        <v>0</v>
      </c>
      <c r="M140" s="63">
        <f t="shared" si="16"/>
        <v>1</v>
      </c>
      <c r="N140" s="64"/>
    </row>
    <row r="141" spans="1:14" s="26" customFormat="1" ht="15.95" customHeight="1">
      <c r="A141" s="91" t="s">
        <v>113</v>
      </c>
      <c r="B141" s="91"/>
      <c r="C141" s="8">
        <v>20</v>
      </c>
      <c r="D141" s="7">
        <v>757894326227</v>
      </c>
      <c r="E141" s="93" t="s">
        <v>114</v>
      </c>
      <c r="F141" s="68"/>
      <c r="G141" s="68"/>
      <c r="H141" s="68"/>
      <c r="I141" s="68"/>
      <c r="J141" s="68"/>
      <c r="K141" s="68"/>
      <c r="L141" s="69">
        <f t="shared" si="18"/>
        <v>0</v>
      </c>
      <c r="M141" s="63">
        <f t="shared" si="16"/>
        <v>1</v>
      </c>
      <c r="N141" s="64"/>
    </row>
    <row r="142" spans="1:14" s="26" customFormat="1" ht="15.95" customHeight="1">
      <c r="A142" s="91" t="s">
        <v>312</v>
      </c>
      <c r="B142" s="91"/>
      <c r="C142" s="8">
        <v>25</v>
      </c>
      <c r="D142" s="7">
        <v>757894326364</v>
      </c>
      <c r="E142" s="93" t="s">
        <v>313</v>
      </c>
      <c r="F142" s="68"/>
      <c r="G142" s="68"/>
      <c r="H142" s="68"/>
      <c r="I142" s="68"/>
      <c r="J142" s="68"/>
      <c r="K142" s="68"/>
      <c r="L142" s="69">
        <f t="shared" si="18"/>
        <v>0</v>
      </c>
      <c r="M142" s="63">
        <f t="shared" si="16"/>
        <v>1</v>
      </c>
      <c r="N142" s="64"/>
    </row>
    <row r="143" spans="1:14" s="26" customFormat="1" ht="15.95" customHeight="1">
      <c r="A143" s="91" t="s">
        <v>109</v>
      </c>
      <c r="B143" s="91"/>
      <c r="C143" s="8">
        <v>5</v>
      </c>
      <c r="D143" s="95">
        <v>757894321260</v>
      </c>
      <c r="E143" s="93" t="s">
        <v>110</v>
      </c>
      <c r="F143" s="68"/>
      <c r="G143" s="68"/>
      <c r="H143" s="68"/>
      <c r="I143" s="68"/>
      <c r="J143" s="68"/>
      <c r="K143" s="68"/>
      <c r="L143" s="69">
        <f t="shared" si="18"/>
        <v>0</v>
      </c>
      <c r="M143" s="63">
        <f t="shared" si="16"/>
        <v>1</v>
      </c>
      <c r="N143" s="64"/>
    </row>
    <row r="144" spans="1:14" s="26" customFormat="1" ht="15.95" customHeight="1">
      <c r="A144" s="91" t="s">
        <v>115</v>
      </c>
      <c r="B144" s="91"/>
      <c r="C144" s="8">
        <v>15</v>
      </c>
      <c r="D144" s="7">
        <v>757894321277</v>
      </c>
      <c r="E144" s="93" t="s">
        <v>116</v>
      </c>
      <c r="F144" s="68"/>
      <c r="G144" s="68"/>
      <c r="H144" s="68"/>
      <c r="I144" s="68"/>
      <c r="J144" s="68"/>
      <c r="K144" s="68"/>
      <c r="L144" s="69">
        <f t="shared" si="18"/>
        <v>0</v>
      </c>
      <c r="M144" s="63">
        <f t="shared" si="16"/>
        <v>1</v>
      </c>
      <c r="N144" s="64"/>
    </row>
    <row r="145" spans="1:255" s="26" customFormat="1" ht="15.95" customHeight="1">
      <c r="A145" s="91" t="s">
        <v>117</v>
      </c>
      <c r="B145" s="91"/>
      <c r="C145" s="58">
        <v>20</v>
      </c>
      <c r="D145" s="92">
        <v>757894321284</v>
      </c>
      <c r="E145" s="93" t="s">
        <v>118</v>
      </c>
      <c r="F145" s="68"/>
      <c r="G145" s="68"/>
      <c r="H145" s="68"/>
      <c r="I145" s="68"/>
      <c r="J145" s="68"/>
      <c r="K145" s="68"/>
      <c r="L145" s="69">
        <f t="shared" si="18"/>
        <v>0</v>
      </c>
      <c r="M145" s="63">
        <f t="shared" si="16"/>
        <v>1</v>
      </c>
      <c r="N145" s="64"/>
    </row>
    <row r="146" spans="1:255" s="26" customFormat="1" ht="15.95" customHeight="1" thickBot="1">
      <c r="A146" s="91" t="s">
        <v>119</v>
      </c>
      <c r="B146" s="91"/>
      <c r="C146" s="58">
        <v>25</v>
      </c>
      <c r="D146" s="92">
        <v>757894321291</v>
      </c>
      <c r="E146" s="93" t="s">
        <v>120</v>
      </c>
      <c r="F146" s="68"/>
      <c r="G146" s="68"/>
      <c r="H146" s="68"/>
      <c r="I146" s="68"/>
      <c r="J146" s="68"/>
      <c r="K146" s="68"/>
      <c r="L146" s="69">
        <f t="shared" si="18"/>
        <v>0</v>
      </c>
      <c r="M146" s="63">
        <f t="shared" si="16"/>
        <v>1</v>
      </c>
      <c r="N146" s="64"/>
    </row>
    <row r="147" spans="1:255" s="26" customFormat="1" ht="15.95" customHeight="1" thickBot="1">
      <c r="A147" s="84" t="s">
        <v>178</v>
      </c>
      <c r="B147" s="85"/>
      <c r="C147" s="86"/>
      <c r="D147" s="87"/>
      <c r="E147" s="88"/>
      <c r="F147" s="76">
        <f t="shared" ref="F147:K147" si="19">SUMPRODUCT($C$132:$C$146,F132:F146)</f>
        <v>0</v>
      </c>
      <c r="G147" s="76">
        <f t="shared" si="19"/>
        <v>0</v>
      </c>
      <c r="H147" s="76">
        <f t="shared" si="19"/>
        <v>0</v>
      </c>
      <c r="I147" s="76">
        <f t="shared" si="19"/>
        <v>0</v>
      </c>
      <c r="J147" s="76">
        <f t="shared" si="19"/>
        <v>0</v>
      </c>
      <c r="K147" s="76">
        <f t="shared" si="19"/>
        <v>0</v>
      </c>
      <c r="L147" s="77">
        <f>SUM(L132:L146)</f>
        <v>0</v>
      </c>
      <c r="M147" s="63">
        <f t="shared" si="16"/>
        <v>0</v>
      </c>
      <c r="N147" s="64"/>
    </row>
    <row r="148" spans="1:255" s="26" customFormat="1" ht="15.95" customHeight="1" thickBot="1">
      <c r="A148" s="89" t="s">
        <v>126</v>
      </c>
      <c r="B148" s="90"/>
      <c r="C148" s="90"/>
      <c r="D148" s="90"/>
      <c r="E148" s="90"/>
      <c r="F148" s="97"/>
      <c r="G148" s="97"/>
      <c r="H148" s="97"/>
      <c r="I148" s="97"/>
      <c r="J148" s="97"/>
      <c r="K148" s="97"/>
      <c r="L148" s="98"/>
      <c r="M148" s="63">
        <v>0</v>
      </c>
      <c r="N148" s="64"/>
    </row>
    <row r="149" spans="1:255" s="26" customFormat="1" ht="15.95" customHeight="1">
      <c r="A149" s="91" t="s">
        <v>123</v>
      </c>
      <c r="B149" s="91" t="s">
        <v>243</v>
      </c>
      <c r="C149" s="8">
        <v>38.5</v>
      </c>
      <c r="D149" s="7">
        <v>757894328870</v>
      </c>
      <c r="E149" s="93" t="s">
        <v>246</v>
      </c>
      <c r="F149" s="68"/>
      <c r="G149" s="68"/>
      <c r="H149" s="68"/>
      <c r="I149" s="68"/>
      <c r="J149" s="68"/>
      <c r="K149" s="68"/>
      <c r="L149" s="69">
        <f t="shared" ref="L149:L157" si="20">(F149*C149)+(G149*C149)+(H149*C149)+(I149*C149)+(J149*C149)+(K149*C149)</f>
        <v>0</v>
      </c>
      <c r="M149" s="63">
        <f t="shared" si="16"/>
        <v>1</v>
      </c>
      <c r="N149" s="64"/>
    </row>
    <row r="150" spans="1:255" s="26" customFormat="1" ht="15.95" customHeight="1">
      <c r="A150" s="91" t="s">
        <v>122</v>
      </c>
      <c r="B150" s="91" t="s">
        <v>243</v>
      </c>
      <c r="C150" s="8">
        <v>38.5</v>
      </c>
      <c r="D150" s="7">
        <v>757894328887</v>
      </c>
      <c r="E150" s="93" t="s">
        <v>247</v>
      </c>
      <c r="F150" s="68"/>
      <c r="G150" s="68"/>
      <c r="H150" s="68"/>
      <c r="I150" s="68"/>
      <c r="J150" s="68"/>
      <c r="K150" s="68"/>
      <c r="L150" s="69">
        <f t="shared" si="20"/>
        <v>0</v>
      </c>
      <c r="M150" s="63">
        <f t="shared" si="16"/>
        <v>1</v>
      </c>
      <c r="N150" s="64"/>
    </row>
    <row r="151" spans="1:255" s="26" customFormat="1" ht="15.95" customHeight="1">
      <c r="A151" s="91" t="s">
        <v>121</v>
      </c>
      <c r="B151" s="91" t="s">
        <v>243</v>
      </c>
      <c r="C151" s="8">
        <v>38.5</v>
      </c>
      <c r="D151" s="7">
        <v>757894328894</v>
      </c>
      <c r="E151" s="93" t="s">
        <v>248</v>
      </c>
      <c r="F151" s="68"/>
      <c r="G151" s="68"/>
      <c r="H151" s="68"/>
      <c r="I151" s="68"/>
      <c r="J151" s="68"/>
      <c r="K151" s="68"/>
      <c r="L151" s="69">
        <f t="shared" si="20"/>
        <v>0</v>
      </c>
      <c r="M151" s="63">
        <f t="shared" si="16"/>
        <v>1</v>
      </c>
      <c r="N151" s="64"/>
    </row>
    <row r="152" spans="1:255" s="26" customFormat="1" ht="15.95" customHeight="1">
      <c r="A152" s="91" t="s">
        <v>123</v>
      </c>
      <c r="B152" s="91" t="s">
        <v>221</v>
      </c>
      <c r="C152" s="8">
        <v>38.5</v>
      </c>
      <c r="D152" s="7">
        <v>757894329044</v>
      </c>
      <c r="E152" s="93" t="s">
        <v>249</v>
      </c>
      <c r="F152" s="68"/>
      <c r="G152" s="68"/>
      <c r="H152" s="68"/>
      <c r="I152" s="68"/>
      <c r="J152" s="68"/>
      <c r="K152" s="68"/>
      <c r="L152" s="69">
        <f t="shared" si="20"/>
        <v>0</v>
      </c>
      <c r="M152" s="63">
        <f t="shared" si="16"/>
        <v>1</v>
      </c>
      <c r="N152" s="64"/>
    </row>
    <row r="153" spans="1:255" s="26" customFormat="1" ht="15.95" customHeight="1">
      <c r="A153" s="91" t="s">
        <v>122</v>
      </c>
      <c r="B153" s="91" t="s">
        <v>221</v>
      </c>
      <c r="C153" s="8">
        <v>38.5</v>
      </c>
      <c r="D153" s="7">
        <v>757894329051</v>
      </c>
      <c r="E153" s="93" t="s">
        <v>250</v>
      </c>
      <c r="F153" s="68"/>
      <c r="G153" s="68"/>
      <c r="H153" s="68"/>
      <c r="I153" s="68"/>
      <c r="J153" s="68"/>
      <c r="K153" s="68"/>
      <c r="L153" s="69">
        <f t="shared" si="20"/>
        <v>0</v>
      </c>
      <c r="M153" s="63">
        <f t="shared" si="16"/>
        <v>1</v>
      </c>
      <c r="N153" s="64"/>
    </row>
    <row r="154" spans="1:255" s="26" customFormat="1" ht="15.95" customHeight="1">
      <c r="A154" s="91" t="s">
        <v>121</v>
      </c>
      <c r="B154" s="91" t="s">
        <v>221</v>
      </c>
      <c r="C154" s="8">
        <v>38.5</v>
      </c>
      <c r="D154" s="7">
        <v>757894329068</v>
      </c>
      <c r="E154" s="93" t="s">
        <v>251</v>
      </c>
      <c r="F154" s="68"/>
      <c r="G154" s="68"/>
      <c r="H154" s="68"/>
      <c r="I154" s="68"/>
      <c r="J154" s="68"/>
      <c r="K154" s="68"/>
      <c r="L154" s="69">
        <f t="shared" si="20"/>
        <v>0</v>
      </c>
      <c r="M154" s="63">
        <f t="shared" si="16"/>
        <v>1</v>
      </c>
      <c r="N154" s="64"/>
    </row>
    <row r="155" spans="1:255" s="26" customFormat="1" ht="15.95" customHeight="1">
      <c r="A155" s="91" t="s">
        <v>314</v>
      </c>
      <c r="B155" s="91" t="s">
        <v>129</v>
      </c>
      <c r="C155" s="8">
        <v>44</v>
      </c>
      <c r="D155" s="7">
        <v>757894329075</v>
      </c>
      <c r="E155" s="93" t="s">
        <v>252</v>
      </c>
      <c r="F155" s="68"/>
      <c r="G155" s="68"/>
      <c r="H155" s="68"/>
      <c r="I155" s="68"/>
      <c r="J155" s="68"/>
      <c r="K155" s="68"/>
      <c r="L155" s="69">
        <f t="shared" si="20"/>
        <v>0</v>
      </c>
      <c r="M155" s="63">
        <f t="shared" si="16"/>
        <v>1</v>
      </c>
      <c r="N155" s="64"/>
    </row>
    <row r="156" spans="1:255" s="26" customFormat="1" ht="15.95" customHeight="1">
      <c r="A156" s="91" t="s">
        <v>124</v>
      </c>
      <c r="B156" s="91" t="s">
        <v>12</v>
      </c>
      <c r="C156" s="8">
        <v>22</v>
      </c>
      <c r="D156" s="7">
        <v>757894329037</v>
      </c>
      <c r="E156" s="93" t="s">
        <v>253</v>
      </c>
      <c r="F156" s="68"/>
      <c r="G156" s="68"/>
      <c r="H156" s="68"/>
      <c r="I156" s="68"/>
      <c r="J156" s="68"/>
      <c r="K156" s="68"/>
      <c r="L156" s="69">
        <f t="shared" si="20"/>
        <v>0</v>
      </c>
      <c r="M156" s="63">
        <f t="shared" si="16"/>
        <v>1</v>
      </c>
      <c r="N156" s="64"/>
    </row>
    <row r="157" spans="1:255" s="46" customFormat="1" ht="15.95" customHeight="1" thickBot="1">
      <c r="A157" s="91" t="s">
        <v>125</v>
      </c>
      <c r="B157" s="91" t="s">
        <v>149</v>
      </c>
      <c r="C157" s="8">
        <v>7</v>
      </c>
      <c r="D157" s="7">
        <v>757894329419</v>
      </c>
      <c r="E157" s="93" t="s">
        <v>254</v>
      </c>
      <c r="F157" s="68"/>
      <c r="G157" s="68"/>
      <c r="H157" s="68"/>
      <c r="I157" s="68"/>
      <c r="J157" s="68"/>
      <c r="K157" s="68"/>
      <c r="L157" s="69">
        <f t="shared" si="20"/>
        <v>0</v>
      </c>
      <c r="M157" s="63">
        <f t="shared" si="16"/>
        <v>1</v>
      </c>
      <c r="N157" s="45"/>
    </row>
    <row r="158" spans="1:255" s="26" customFormat="1" ht="15.95" customHeight="1" thickBot="1">
      <c r="A158" s="84" t="s">
        <v>128</v>
      </c>
      <c r="B158" s="85"/>
      <c r="C158" s="86"/>
      <c r="D158" s="87"/>
      <c r="E158" s="88"/>
      <c r="F158" s="76">
        <f>SUMPRODUCT($C$149:$C$157,F149:F157)</f>
        <v>0</v>
      </c>
      <c r="G158" s="76">
        <f t="shared" ref="G158:K158" si="21">SUMPRODUCT($C$149:$C$157,G149:G157)</f>
        <v>0</v>
      </c>
      <c r="H158" s="76">
        <f t="shared" si="21"/>
        <v>0</v>
      </c>
      <c r="I158" s="76">
        <f t="shared" si="21"/>
        <v>0</v>
      </c>
      <c r="J158" s="76">
        <f t="shared" si="21"/>
        <v>0</v>
      </c>
      <c r="K158" s="76">
        <f t="shared" si="21"/>
        <v>0</v>
      </c>
      <c r="L158" s="77">
        <f>SUM(L149:L157)</f>
        <v>0</v>
      </c>
      <c r="M158" s="63">
        <f t="shared" si="16"/>
        <v>0</v>
      </c>
      <c r="N158" s="99"/>
      <c r="O158" s="99"/>
      <c r="P158" s="100"/>
      <c r="Q158" s="100"/>
      <c r="R158" s="101"/>
      <c r="S158" s="102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100" t="s">
        <v>16</v>
      </c>
      <c r="AG158" s="100" t="s">
        <v>17</v>
      </c>
      <c r="AH158" s="101">
        <v>12.5</v>
      </c>
      <c r="AI158" s="102" t="s">
        <v>18</v>
      </c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100" t="s">
        <v>16</v>
      </c>
      <c r="AW158" s="100" t="s">
        <v>17</v>
      </c>
      <c r="AX158" s="101">
        <v>12.5</v>
      </c>
      <c r="AY158" s="102" t="s">
        <v>18</v>
      </c>
      <c r="AZ158" s="99"/>
      <c r="BA158" s="99"/>
      <c r="BB158" s="99"/>
      <c r="BC158" s="99"/>
      <c r="BD158" s="99"/>
      <c r="BE158" s="99"/>
      <c r="BF158" s="99"/>
      <c r="BG158" s="99"/>
      <c r="BH158" s="99"/>
      <c r="BI158" s="99"/>
      <c r="BJ158" s="99"/>
      <c r="BK158" s="99"/>
      <c r="BL158" s="100" t="s">
        <v>16</v>
      </c>
      <c r="BM158" s="100" t="s">
        <v>17</v>
      </c>
      <c r="BN158" s="101">
        <v>12.5</v>
      </c>
      <c r="BO158" s="102" t="s">
        <v>18</v>
      </c>
      <c r="BP158" s="99"/>
      <c r="BQ158" s="99"/>
      <c r="BR158" s="99"/>
      <c r="BS158" s="99"/>
      <c r="BT158" s="99"/>
      <c r="BU158" s="99"/>
      <c r="BV158" s="99"/>
      <c r="BW158" s="99"/>
      <c r="BX158" s="99"/>
      <c r="BY158" s="99"/>
      <c r="BZ158" s="99"/>
      <c r="CA158" s="99"/>
      <c r="CB158" s="100" t="s">
        <v>16</v>
      </c>
      <c r="CC158" s="100" t="s">
        <v>17</v>
      </c>
      <c r="CD158" s="101">
        <v>12.5</v>
      </c>
      <c r="CE158" s="102" t="s">
        <v>18</v>
      </c>
      <c r="CF158" s="99"/>
      <c r="CG158" s="99"/>
      <c r="CH158" s="99"/>
      <c r="CI158" s="99"/>
      <c r="CJ158" s="99"/>
      <c r="CK158" s="99"/>
      <c r="CL158" s="99"/>
      <c r="CM158" s="99"/>
      <c r="CN158" s="99"/>
      <c r="CO158" s="99"/>
      <c r="CP158" s="99"/>
      <c r="CQ158" s="99"/>
      <c r="CR158" s="100" t="s">
        <v>16</v>
      </c>
      <c r="CS158" s="100" t="s">
        <v>17</v>
      </c>
      <c r="CT158" s="101">
        <v>12.5</v>
      </c>
      <c r="CU158" s="102" t="s">
        <v>18</v>
      </c>
      <c r="CV158" s="99"/>
      <c r="CW158" s="99"/>
      <c r="CX158" s="99"/>
      <c r="CY158" s="99"/>
      <c r="CZ158" s="99"/>
      <c r="DA158" s="99"/>
      <c r="DB158" s="99"/>
      <c r="DC158" s="99"/>
      <c r="DD158" s="99"/>
      <c r="DE158" s="99"/>
      <c r="DF158" s="99"/>
      <c r="DG158" s="99"/>
      <c r="DH158" s="100" t="s">
        <v>16</v>
      </c>
      <c r="DI158" s="100" t="s">
        <v>17</v>
      </c>
      <c r="DJ158" s="101">
        <v>12.5</v>
      </c>
      <c r="DK158" s="102" t="s">
        <v>18</v>
      </c>
      <c r="DL158" s="99"/>
      <c r="DM158" s="99"/>
      <c r="DN158" s="99"/>
      <c r="DO158" s="99"/>
      <c r="DP158" s="99"/>
      <c r="DQ158" s="99"/>
      <c r="DR158" s="99"/>
      <c r="DS158" s="99"/>
      <c r="DT158" s="99"/>
      <c r="DU158" s="99"/>
      <c r="DV158" s="99"/>
      <c r="DW158" s="99"/>
      <c r="DX158" s="100" t="s">
        <v>16</v>
      </c>
      <c r="DY158" s="100" t="s">
        <v>17</v>
      </c>
      <c r="DZ158" s="101">
        <v>12.5</v>
      </c>
      <c r="EA158" s="102" t="s">
        <v>18</v>
      </c>
      <c r="EB158" s="99"/>
      <c r="EC158" s="99"/>
      <c r="ED158" s="99"/>
      <c r="EE158" s="99"/>
      <c r="EF158" s="99"/>
      <c r="EG158" s="99"/>
      <c r="EH158" s="99"/>
      <c r="EI158" s="99"/>
      <c r="EJ158" s="99"/>
      <c r="EK158" s="99"/>
      <c r="EL158" s="99"/>
      <c r="EM158" s="99"/>
      <c r="EN158" s="100" t="s">
        <v>16</v>
      </c>
      <c r="EO158" s="100" t="s">
        <v>17</v>
      </c>
      <c r="EP158" s="101">
        <v>12.5</v>
      </c>
      <c r="EQ158" s="102" t="s">
        <v>18</v>
      </c>
      <c r="ER158" s="99"/>
      <c r="ES158" s="99"/>
      <c r="ET158" s="99"/>
      <c r="EU158" s="99"/>
      <c r="EV158" s="99"/>
      <c r="EW158" s="99"/>
      <c r="EX158" s="99"/>
      <c r="EY158" s="99"/>
      <c r="EZ158" s="99"/>
      <c r="FA158" s="99"/>
      <c r="FB158" s="99"/>
      <c r="FC158" s="99"/>
      <c r="FD158" s="100" t="s">
        <v>16</v>
      </c>
      <c r="FE158" s="100" t="s">
        <v>17</v>
      </c>
      <c r="FF158" s="101">
        <v>12.5</v>
      </c>
      <c r="FG158" s="102" t="s">
        <v>18</v>
      </c>
      <c r="FH158" s="99"/>
      <c r="FI158" s="99"/>
      <c r="FJ158" s="99"/>
      <c r="FK158" s="99"/>
      <c r="FL158" s="99"/>
      <c r="FM158" s="99"/>
      <c r="FN158" s="99"/>
      <c r="FO158" s="99"/>
      <c r="FP158" s="99"/>
      <c r="FQ158" s="99"/>
      <c r="FR158" s="99"/>
      <c r="FS158" s="99"/>
      <c r="FT158" s="100" t="s">
        <v>16</v>
      </c>
      <c r="FU158" s="100" t="s">
        <v>17</v>
      </c>
      <c r="FV158" s="101">
        <v>12.5</v>
      </c>
      <c r="FW158" s="102" t="s">
        <v>18</v>
      </c>
      <c r="FX158" s="99"/>
      <c r="FY158" s="99"/>
      <c r="FZ158" s="99"/>
      <c r="GA158" s="99"/>
      <c r="GB158" s="99"/>
      <c r="GC158" s="99"/>
      <c r="GD158" s="99"/>
      <c r="GE158" s="99"/>
      <c r="GF158" s="99"/>
      <c r="GG158" s="99"/>
      <c r="GH158" s="99"/>
      <c r="GI158" s="99"/>
      <c r="GJ158" s="100" t="s">
        <v>16</v>
      </c>
      <c r="GK158" s="100" t="s">
        <v>17</v>
      </c>
      <c r="GL158" s="101">
        <v>12.5</v>
      </c>
      <c r="GM158" s="102" t="s">
        <v>18</v>
      </c>
      <c r="GN158" s="99"/>
      <c r="GO158" s="99"/>
      <c r="GP158" s="99"/>
      <c r="GQ158" s="99"/>
      <c r="GR158" s="99"/>
      <c r="GS158" s="99"/>
      <c r="GT158" s="99"/>
      <c r="GU158" s="99"/>
      <c r="GV158" s="99"/>
      <c r="GW158" s="99"/>
      <c r="GX158" s="99"/>
      <c r="GY158" s="99"/>
      <c r="GZ158" s="100" t="s">
        <v>16</v>
      </c>
      <c r="HA158" s="100" t="s">
        <v>17</v>
      </c>
      <c r="HB158" s="101">
        <v>12.5</v>
      </c>
      <c r="HC158" s="102" t="s">
        <v>18</v>
      </c>
      <c r="HD158" s="99"/>
      <c r="HE158" s="99"/>
      <c r="HF158" s="99"/>
      <c r="HG158" s="99"/>
      <c r="HH158" s="99"/>
      <c r="HI158" s="99"/>
      <c r="HJ158" s="99"/>
      <c r="HK158" s="99"/>
      <c r="HL158" s="99"/>
      <c r="HM158" s="99"/>
      <c r="HN158" s="99"/>
      <c r="HO158" s="99"/>
      <c r="HP158" s="100" t="s">
        <v>16</v>
      </c>
      <c r="HQ158" s="100" t="s">
        <v>17</v>
      </c>
      <c r="HR158" s="101">
        <v>12.5</v>
      </c>
      <c r="HS158" s="102" t="s">
        <v>18</v>
      </c>
      <c r="HT158" s="99"/>
      <c r="HU158" s="99"/>
      <c r="HV158" s="99"/>
      <c r="HW158" s="99"/>
      <c r="HX158" s="99"/>
      <c r="HY158" s="99"/>
      <c r="HZ158" s="99"/>
      <c r="IA158" s="99"/>
      <c r="IB158" s="99"/>
      <c r="IC158" s="99"/>
      <c r="ID158" s="99"/>
      <c r="IE158" s="99"/>
      <c r="IF158" s="100" t="s">
        <v>16</v>
      </c>
      <c r="IG158" s="100" t="s">
        <v>17</v>
      </c>
      <c r="IH158" s="101">
        <v>12.5</v>
      </c>
      <c r="II158" s="102" t="s">
        <v>18</v>
      </c>
      <c r="IJ158" s="99"/>
      <c r="IK158" s="99"/>
      <c r="IL158" s="99"/>
      <c r="IM158" s="99"/>
      <c r="IN158" s="99"/>
      <c r="IO158" s="99"/>
      <c r="IP158" s="99"/>
      <c r="IQ158" s="99"/>
      <c r="IR158" s="99"/>
      <c r="IS158" s="99"/>
      <c r="IT158" s="99"/>
      <c r="IU158" s="99"/>
    </row>
    <row r="159" spans="1:255" s="26" customFormat="1" ht="15.95" customHeight="1">
      <c r="A159" s="89" t="s">
        <v>154</v>
      </c>
      <c r="B159" s="90"/>
      <c r="C159" s="60"/>
      <c r="D159" s="60"/>
      <c r="E159" s="60"/>
      <c r="F159" s="103"/>
      <c r="G159" s="103"/>
      <c r="H159" s="103"/>
      <c r="I159" s="103"/>
      <c r="J159" s="103"/>
      <c r="K159" s="103"/>
      <c r="L159" s="104"/>
      <c r="M159" s="63">
        <v>0</v>
      </c>
      <c r="N159" s="105"/>
      <c r="O159" s="105"/>
      <c r="P159" s="106"/>
      <c r="Q159" s="106"/>
      <c r="R159" s="107"/>
      <c r="S159" s="108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6" t="s">
        <v>16</v>
      </c>
      <c r="AG159" s="106" t="s">
        <v>46</v>
      </c>
      <c r="AH159" s="107">
        <v>12.5</v>
      </c>
      <c r="AI159" s="108" t="s">
        <v>19</v>
      </c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6" t="s">
        <v>16</v>
      </c>
      <c r="AW159" s="106" t="s">
        <v>46</v>
      </c>
      <c r="AX159" s="107">
        <v>12.5</v>
      </c>
      <c r="AY159" s="108" t="s">
        <v>19</v>
      </c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6" t="s">
        <v>16</v>
      </c>
      <c r="BM159" s="106" t="s">
        <v>46</v>
      </c>
      <c r="BN159" s="107">
        <v>12.5</v>
      </c>
      <c r="BO159" s="108" t="s">
        <v>19</v>
      </c>
      <c r="BP159" s="105"/>
      <c r="BQ159" s="105"/>
      <c r="BR159" s="105"/>
      <c r="BS159" s="105"/>
      <c r="BT159" s="105"/>
      <c r="BU159" s="105"/>
      <c r="BV159" s="105"/>
      <c r="BW159" s="105"/>
      <c r="BX159" s="105"/>
      <c r="BY159" s="105"/>
      <c r="BZ159" s="105"/>
      <c r="CA159" s="105"/>
      <c r="CB159" s="106" t="s">
        <v>16</v>
      </c>
      <c r="CC159" s="106" t="s">
        <v>46</v>
      </c>
      <c r="CD159" s="107">
        <v>12.5</v>
      </c>
      <c r="CE159" s="108" t="s">
        <v>19</v>
      </c>
      <c r="CF159" s="105"/>
      <c r="CG159" s="105"/>
      <c r="CH159" s="105"/>
      <c r="CI159" s="105"/>
      <c r="CJ159" s="105"/>
      <c r="CK159" s="105"/>
      <c r="CL159" s="105"/>
      <c r="CM159" s="105"/>
      <c r="CN159" s="105"/>
      <c r="CO159" s="105"/>
      <c r="CP159" s="105"/>
      <c r="CQ159" s="105"/>
      <c r="CR159" s="106" t="s">
        <v>16</v>
      </c>
      <c r="CS159" s="106" t="s">
        <v>46</v>
      </c>
      <c r="CT159" s="107">
        <v>12.5</v>
      </c>
      <c r="CU159" s="108" t="s">
        <v>19</v>
      </c>
      <c r="CV159" s="105"/>
      <c r="CW159" s="105"/>
      <c r="CX159" s="105"/>
      <c r="CY159" s="105"/>
      <c r="CZ159" s="105"/>
      <c r="DA159" s="105"/>
      <c r="DB159" s="105"/>
      <c r="DC159" s="105"/>
      <c r="DD159" s="105"/>
      <c r="DE159" s="105"/>
      <c r="DF159" s="105"/>
      <c r="DG159" s="105"/>
      <c r="DH159" s="106" t="s">
        <v>16</v>
      </c>
      <c r="DI159" s="106" t="s">
        <v>46</v>
      </c>
      <c r="DJ159" s="107">
        <v>12.5</v>
      </c>
      <c r="DK159" s="108" t="s">
        <v>19</v>
      </c>
      <c r="DL159" s="105"/>
      <c r="DM159" s="105"/>
      <c r="DN159" s="105"/>
      <c r="DO159" s="105"/>
      <c r="DP159" s="105"/>
      <c r="DQ159" s="105"/>
      <c r="DR159" s="105"/>
      <c r="DS159" s="105"/>
      <c r="DT159" s="105"/>
      <c r="DU159" s="105"/>
      <c r="DV159" s="105"/>
      <c r="DW159" s="105"/>
      <c r="DX159" s="106" t="s">
        <v>16</v>
      </c>
      <c r="DY159" s="106" t="s">
        <v>46</v>
      </c>
      <c r="DZ159" s="107">
        <v>12.5</v>
      </c>
      <c r="EA159" s="108" t="s">
        <v>19</v>
      </c>
      <c r="EB159" s="105"/>
      <c r="EC159" s="105"/>
      <c r="ED159" s="105"/>
      <c r="EE159" s="105"/>
      <c r="EF159" s="105"/>
      <c r="EG159" s="105"/>
      <c r="EH159" s="105"/>
      <c r="EI159" s="105"/>
      <c r="EJ159" s="105"/>
      <c r="EK159" s="105"/>
      <c r="EL159" s="105"/>
      <c r="EM159" s="105"/>
      <c r="EN159" s="106" t="s">
        <v>16</v>
      </c>
      <c r="EO159" s="106" t="s">
        <v>46</v>
      </c>
      <c r="EP159" s="107">
        <v>12.5</v>
      </c>
      <c r="EQ159" s="108" t="s">
        <v>19</v>
      </c>
      <c r="ER159" s="105"/>
      <c r="ES159" s="105"/>
      <c r="ET159" s="105"/>
      <c r="EU159" s="105"/>
      <c r="EV159" s="105"/>
      <c r="EW159" s="105"/>
      <c r="EX159" s="105"/>
      <c r="EY159" s="105"/>
      <c r="EZ159" s="105"/>
      <c r="FA159" s="105"/>
      <c r="FB159" s="105"/>
      <c r="FC159" s="105"/>
      <c r="FD159" s="106" t="s">
        <v>16</v>
      </c>
      <c r="FE159" s="106" t="s">
        <v>46</v>
      </c>
      <c r="FF159" s="107">
        <v>12.5</v>
      </c>
      <c r="FG159" s="108" t="s">
        <v>19</v>
      </c>
      <c r="FH159" s="105"/>
      <c r="FI159" s="105"/>
      <c r="FJ159" s="105"/>
      <c r="FK159" s="105"/>
      <c r="FL159" s="105"/>
      <c r="FM159" s="105"/>
      <c r="FN159" s="105"/>
      <c r="FO159" s="105"/>
      <c r="FP159" s="105"/>
      <c r="FQ159" s="105"/>
      <c r="FR159" s="105"/>
      <c r="FS159" s="105"/>
      <c r="FT159" s="106" t="s">
        <v>16</v>
      </c>
      <c r="FU159" s="106" t="s">
        <v>46</v>
      </c>
      <c r="FV159" s="107">
        <v>12.5</v>
      </c>
      <c r="FW159" s="108" t="s">
        <v>19</v>
      </c>
      <c r="FX159" s="105"/>
      <c r="FY159" s="105"/>
      <c r="FZ159" s="105"/>
      <c r="GA159" s="105"/>
      <c r="GB159" s="105"/>
      <c r="GC159" s="105"/>
      <c r="GD159" s="105"/>
      <c r="GE159" s="105"/>
      <c r="GF159" s="105"/>
      <c r="GG159" s="105"/>
      <c r="GH159" s="105"/>
      <c r="GI159" s="105"/>
      <c r="GJ159" s="106" t="s">
        <v>16</v>
      </c>
      <c r="GK159" s="106" t="s">
        <v>46</v>
      </c>
      <c r="GL159" s="107">
        <v>12.5</v>
      </c>
      <c r="GM159" s="108" t="s">
        <v>19</v>
      </c>
      <c r="GN159" s="105"/>
      <c r="GO159" s="105"/>
      <c r="GP159" s="105"/>
      <c r="GQ159" s="105"/>
      <c r="GR159" s="105"/>
      <c r="GS159" s="105"/>
      <c r="GT159" s="105"/>
      <c r="GU159" s="105"/>
      <c r="GV159" s="105"/>
      <c r="GW159" s="105"/>
      <c r="GX159" s="105"/>
      <c r="GY159" s="105"/>
      <c r="GZ159" s="106" t="s">
        <v>16</v>
      </c>
      <c r="HA159" s="106" t="s">
        <v>46</v>
      </c>
      <c r="HB159" s="107">
        <v>12.5</v>
      </c>
      <c r="HC159" s="108" t="s">
        <v>19</v>
      </c>
      <c r="HD159" s="105"/>
      <c r="HE159" s="105"/>
      <c r="HF159" s="105"/>
      <c r="HG159" s="105"/>
      <c r="HH159" s="105"/>
      <c r="HI159" s="105"/>
      <c r="HJ159" s="105"/>
      <c r="HK159" s="105"/>
      <c r="HL159" s="105"/>
      <c r="HM159" s="105"/>
      <c r="HN159" s="105"/>
      <c r="HO159" s="105"/>
      <c r="HP159" s="106" t="s">
        <v>16</v>
      </c>
      <c r="HQ159" s="106" t="s">
        <v>46</v>
      </c>
      <c r="HR159" s="107">
        <v>12.5</v>
      </c>
      <c r="HS159" s="108" t="s">
        <v>19</v>
      </c>
      <c r="HT159" s="105"/>
      <c r="HU159" s="105"/>
      <c r="HV159" s="105"/>
      <c r="HW159" s="105"/>
      <c r="HX159" s="105"/>
      <c r="HY159" s="105"/>
      <c r="HZ159" s="105"/>
      <c r="IA159" s="105"/>
      <c r="IB159" s="105"/>
      <c r="IC159" s="105"/>
      <c r="ID159" s="105"/>
      <c r="IE159" s="105"/>
      <c r="IF159" s="106" t="s">
        <v>16</v>
      </c>
      <c r="IG159" s="106" t="s">
        <v>46</v>
      </c>
      <c r="IH159" s="107">
        <v>12.5</v>
      </c>
      <c r="II159" s="108" t="s">
        <v>19</v>
      </c>
      <c r="IJ159" s="105"/>
      <c r="IK159" s="105"/>
      <c r="IL159" s="105"/>
      <c r="IM159" s="105"/>
      <c r="IN159" s="105"/>
      <c r="IO159" s="105"/>
      <c r="IP159" s="105"/>
      <c r="IQ159" s="105"/>
      <c r="IR159" s="105"/>
      <c r="IS159" s="105"/>
      <c r="IT159" s="105"/>
      <c r="IU159" s="105"/>
    </row>
    <row r="160" spans="1:255" ht="15.95" customHeight="1">
      <c r="A160" s="91" t="s">
        <v>44</v>
      </c>
      <c r="B160" s="91" t="s">
        <v>315</v>
      </c>
      <c r="C160" s="109">
        <v>15</v>
      </c>
      <c r="D160" s="95">
        <v>757894330804</v>
      </c>
      <c r="E160" s="95" t="s">
        <v>316</v>
      </c>
      <c r="F160" s="68"/>
      <c r="G160" s="68"/>
      <c r="H160" s="68"/>
      <c r="I160" s="68"/>
      <c r="J160" s="68"/>
      <c r="K160" s="68"/>
      <c r="L160" s="69">
        <f t="shared" ref="L160:L171" si="22">(F160*C160)+(G160*C160)+(H160*C160)+(I160*C160)+(J160*C160)+(K160*C160)</f>
        <v>0</v>
      </c>
      <c r="M160" s="63">
        <f t="shared" ref="M160:M171" si="23">IF(AND(ISBLANK(F160),ISBLANK(G160),ISBLANK(H160),ISBLANK(I160),ISBLANK(J160),ISBLANK(K160)),1,0)</f>
        <v>1</v>
      </c>
      <c r="N160" s="45"/>
      <c r="O160" s="26"/>
      <c r="P160" s="26"/>
      <c r="Q160" s="26"/>
    </row>
    <row r="161" spans="1:17" ht="15.95" customHeight="1">
      <c r="A161" s="91" t="s">
        <v>44</v>
      </c>
      <c r="B161" s="91" t="s">
        <v>317</v>
      </c>
      <c r="C161" s="109">
        <v>15</v>
      </c>
      <c r="D161" s="95">
        <v>757894330811</v>
      </c>
      <c r="E161" s="95" t="s">
        <v>318</v>
      </c>
      <c r="F161" s="68"/>
      <c r="G161" s="68"/>
      <c r="H161" s="68"/>
      <c r="I161" s="68"/>
      <c r="J161" s="68"/>
      <c r="K161" s="68"/>
      <c r="L161" s="69">
        <f t="shared" si="22"/>
        <v>0</v>
      </c>
      <c r="M161" s="63">
        <f t="shared" si="23"/>
        <v>1</v>
      </c>
      <c r="N161" s="45"/>
      <c r="O161" s="26"/>
      <c r="P161" s="26"/>
      <c r="Q161" s="26"/>
    </row>
    <row r="162" spans="1:17" ht="15.95" customHeight="1">
      <c r="A162" s="91" t="s">
        <v>44</v>
      </c>
      <c r="B162" s="91" t="s">
        <v>319</v>
      </c>
      <c r="C162" s="109">
        <v>15</v>
      </c>
      <c r="D162" s="95">
        <v>757894330828</v>
      </c>
      <c r="E162" s="93" t="s">
        <v>320</v>
      </c>
      <c r="F162" s="68"/>
      <c r="G162" s="68"/>
      <c r="H162" s="68"/>
      <c r="I162" s="68"/>
      <c r="J162" s="68"/>
      <c r="K162" s="68"/>
      <c r="L162" s="69">
        <f t="shared" si="22"/>
        <v>0</v>
      </c>
      <c r="M162" s="63">
        <f t="shared" si="23"/>
        <v>1</v>
      </c>
      <c r="N162" s="45"/>
      <c r="O162" s="26"/>
      <c r="P162" s="26"/>
      <c r="Q162" s="26"/>
    </row>
    <row r="163" spans="1:17" ht="15.95" customHeight="1">
      <c r="A163" s="91" t="s">
        <v>158</v>
      </c>
      <c r="B163" s="91" t="s">
        <v>315</v>
      </c>
      <c r="C163" s="109">
        <v>12.5</v>
      </c>
      <c r="D163" s="95">
        <v>757894330835</v>
      </c>
      <c r="E163" s="93" t="s">
        <v>321</v>
      </c>
      <c r="F163" s="68"/>
      <c r="G163" s="68"/>
      <c r="H163" s="68"/>
      <c r="I163" s="68"/>
      <c r="J163" s="68"/>
      <c r="K163" s="68"/>
      <c r="L163" s="69">
        <f t="shared" si="22"/>
        <v>0</v>
      </c>
      <c r="M163" s="63">
        <f t="shared" si="23"/>
        <v>1</v>
      </c>
      <c r="N163" s="45"/>
      <c r="O163" s="26"/>
      <c r="P163" s="26"/>
      <c r="Q163" s="26"/>
    </row>
    <row r="164" spans="1:17" ht="15.95" customHeight="1">
      <c r="A164" s="91" t="s">
        <v>158</v>
      </c>
      <c r="B164" s="91" t="s">
        <v>317</v>
      </c>
      <c r="C164" s="109">
        <v>12.5</v>
      </c>
      <c r="D164" s="95">
        <v>757894330842</v>
      </c>
      <c r="E164" s="93" t="s">
        <v>322</v>
      </c>
      <c r="F164" s="68"/>
      <c r="G164" s="68"/>
      <c r="H164" s="68"/>
      <c r="I164" s="68"/>
      <c r="J164" s="68"/>
      <c r="K164" s="68"/>
      <c r="L164" s="69">
        <f t="shared" si="22"/>
        <v>0</v>
      </c>
      <c r="M164" s="63">
        <f t="shared" si="23"/>
        <v>1</v>
      </c>
      <c r="N164" s="45"/>
      <c r="O164" s="26"/>
      <c r="P164" s="26"/>
      <c r="Q164" s="26"/>
    </row>
    <row r="165" spans="1:17" ht="15.95" customHeight="1">
      <c r="A165" s="91" t="s">
        <v>158</v>
      </c>
      <c r="B165" s="91" t="s">
        <v>319</v>
      </c>
      <c r="C165" s="109">
        <v>12.5</v>
      </c>
      <c r="D165" s="95">
        <v>757894330859</v>
      </c>
      <c r="E165" s="93" t="s">
        <v>323</v>
      </c>
      <c r="F165" s="68"/>
      <c r="G165" s="68"/>
      <c r="H165" s="68"/>
      <c r="I165" s="68"/>
      <c r="J165" s="68"/>
      <c r="K165" s="68"/>
      <c r="L165" s="69">
        <f t="shared" si="22"/>
        <v>0</v>
      </c>
      <c r="M165" s="63">
        <f t="shared" si="23"/>
        <v>1</v>
      </c>
      <c r="N165" s="45"/>
      <c r="O165" s="26"/>
      <c r="P165" s="26"/>
      <c r="Q165" s="26"/>
    </row>
    <row r="166" spans="1:17" ht="15.95" customHeight="1">
      <c r="A166" s="91" t="s">
        <v>43</v>
      </c>
      <c r="B166" s="91" t="s">
        <v>315</v>
      </c>
      <c r="C166" s="109">
        <v>22.5</v>
      </c>
      <c r="D166" s="95">
        <v>757894330743</v>
      </c>
      <c r="E166" s="93" t="s">
        <v>324</v>
      </c>
      <c r="F166" s="68"/>
      <c r="G166" s="68"/>
      <c r="H166" s="68"/>
      <c r="I166" s="68"/>
      <c r="J166" s="68"/>
      <c r="K166" s="68"/>
      <c r="L166" s="69">
        <f t="shared" si="22"/>
        <v>0</v>
      </c>
      <c r="M166" s="63">
        <f t="shared" si="23"/>
        <v>1</v>
      </c>
      <c r="N166" s="45"/>
      <c r="O166" s="26"/>
      <c r="P166" s="26"/>
      <c r="Q166" s="26"/>
    </row>
    <row r="167" spans="1:17" ht="15.95" customHeight="1">
      <c r="A167" s="91" t="s">
        <v>43</v>
      </c>
      <c r="B167" s="91" t="s">
        <v>317</v>
      </c>
      <c r="C167" s="109">
        <v>22.5</v>
      </c>
      <c r="D167" s="95">
        <v>757894330750</v>
      </c>
      <c r="E167" s="93" t="s">
        <v>325</v>
      </c>
      <c r="F167" s="68"/>
      <c r="G167" s="68"/>
      <c r="H167" s="68"/>
      <c r="I167" s="68"/>
      <c r="J167" s="68"/>
      <c r="K167" s="68"/>
      <c r="L167" s="69">
        <f t="shared" si="22"/>
        <v>0</v>
      </c>
      <c r="M167" s="63">
        <f t="shared" si="23"/>
        <v>1</v>
      </c>
      <c r="N167" s="45"/>
      <c r="O167" s="26"/>
      <c r="P167" s="26"/>
      <c r="Q167" s="26"/>
    </row>
    <row r="168" spans="1:17" ht="15.95" customHeight="1">
      <c r="A168" s="91" t="s">
        <v>43</v>
      </c>
      <c r="B168" s="91" t="s">
        <v>319</v>
      </c>
      <c r="C168" s="109">
        <v>22.5</v>
      </c>
      <c r="D168" s="95">
        <v>757894330767</v>
      </c>
      <c r="E168" s="93" t="s">
        <v>326</v>
      </c>
      <c r="F168" s="68"/>
      <c r="G168" s="68"/>
      <c r="H168" s="68"/>
      <c r="I168" s="68"/>
      <c r="J168" s="68"/>
      <c r="K168" s="68"/>
      <c r="L168" s="69">
        <f t="shared" si="22"/>
        <v>0</v>
      </c>
      <c r="M168" s="63">
        <f t="shared" si="23"/>
        <v>1</v>
      </c>
      <c r="N168" s="45"/>
      <c r="O168" s="26"/>
      <c r="P168" s="26"/>
      <c r="Q168" s="26"/>
    </row>
    <row r="169" spans="1:17" ht="15.95" customHeight="1">
      <c r="A169" s="91" t="s">
        <v>159</v>
      </c>
      <c r="B169" s="91" t="s">
        <v>315</v>
      </c>
      <c r="C169" s="109">
        <v>11</v>
      </c>
      <c r="D169" s="95">
        <v>757894330866</v>
      </c>
      <c r="E169" s="93" t="s">
        <v>327</v>
      </c>
      <c r="F169" s="68"/>
      <c r="G169" s="68"/>
      <c r="H169" s="68"/>
      <c r="I169" s="68"/>
      <c r="J169" s="68"/>
      <c r="K169" s="68"/>
      <c r="L169" s="69">
        <f t="shared" si="22"/>
        <v>0</v>
      </c>
      <c r="M169" s="63">
        <f t="shared" si="23"/>
        <v>1</v>
      </c>
      <c r="N169" s="45"/>
      <c r="O169" s="26"/>
      <c r="P169" s="26"/>
      <c r="Q169" s="26"/>
    </row>
    <row r="170" spans="1:17" ht="15.95" customHeight="1">
      <c r="A170" s="91" t="s">
        <v>159</v>
      </c>
      <c r="B170" s="91" t="s">
        <v>317</v>
      </c>
      <c r="C170" s="109">
        <v>11</v>
      </c>
      <c r="D170" s="95">
        <v>757894330873</v>
      </c>
      <c r="E170" s="93" t="s">
        <v>328</v>
      </c>
      <c r="F170" s="68"/>
      <c r="G170" s="68"/>
      <c r="H170" s="68"/>
      <c r="I170" s="68"/>
      <c r="J170" s="68"/>
      <c r="K170" s="68"/>
      <c r="L170" s="69">
        <f t="shared" si="22"/>
        <v>0</v>
      </c>
      <c r="M170" s="63">
        <f t="shared" si="23"/>
        <v>1</v>
      </c>
      <c r="N170" s="45"/>
      <c r="O170" s="26"/>
      <c r="P170" s="26"/>
      <c r="Q170" s="26"/>
    </row>
    <row r="171" spans="1:17" ht="15.95" customHeight="1">
      <c r="A171" s="91" t="s">
        <v>159</v>
      </c>
      <c r="B171" s="91" t="s">
        <v>319</v>
      </c>
      <c r="C171" s="109">
        <v>11</v>
      </c>
      <c r="D171" s="95">
        <v>757894330880</v>
      </c>
      <c r="E171" s="93" t="s">
        <v>329</v>
      </c>
      <c r="F171" s="68"/>
      <c r="G171" s="68"/>
      <c r="H171" s="68"/>
      <c r="I171" s="68"/>
      <c r="J171" s="68"/>
      <c r="K171" s="68"/>
      <c r="L171" s="69">
        <f t="shared" si="22"/>
        <v>0</v>
      </c>
      <c r="M171" s="63">
        <f t="shared" si="23"/>
        <v>1</v>
      </c>
      <c r="N171" s="45"/>
      <c r="O171" s="26"/>
      <c r="P171" s="26"/>
      <c r="Q171" s="26"/>
    </row>
    <row r="172" spans="1:17" s="26" customFormat="1" ht="15.95" customHeight="1">
      <c r="A172" s="91" t="s">
        <v>130</v>
      </c>
      <c r="B172" s="91" t="s">
        <v>129</v>
      </c>
      <c r="C172" s="109">
        <v>33</v>
      </c>
      <c r="D172" s="95">
        <v>757894327651</v>
      </c>
      <c r="E172" s="93" t="s">
        <v>131</v>
      </c>
      <c r="F172" s="68"/>
      <c r="G172" s="68"/>
      <c r="H172" s="68"/>
      <c r="I172" s="68"/>
      <c r="J172" s="68"/>
      <c r="K172" s="68"/>
      <c r="L172" s="69">
        <f t="shared" ref="L172:L186" si="24">(F172*C172)+(G172*C172)+(H172*C172)+(I172*C172)+(J172*C172)+(K172*C172)</f>
        <v>0</v>
      </c>
      <c r="M172" s="63">
        <f t="shared" si="16"/>
        <v>1</v>
      </c>
      <c r="N172" s="64"/>
    </row>
    <row r="173" spans="1:17" s="26" customFormat="1" ht="15.95" customHeight="1">
      <c r="A173" s="91" t="s">
        <v>42</v>
      </c>
      <c r="B173" s="91" t="s">
        <v>132</v>
      </c>
      <c r="C173" s="109">
        <v>15.5</v>
      </c>
      <c r="D173" s="95">
        <v>757894327637</v>
      </c>
      <c r="E173" s="93" t="s">
        <v>133</v>
      </c>
      <c r="F173" s="68"/>
      <c r="G173" s="68"/>
      <c r="H173" s="68"/>
      <c r="I173" s="68"/>
      <c r="J173" s="68"/>
      <c r="K173" s="68"/>
      <c r="L173" s="69">
        <f t="shared" si="24"/>
        <v>0</v>
      </c>
      <c r="M173" s="63">
        <f t="shared" si="16"/>
        <v>1</v>
      </c>
      <c r="N173" s="45"/>
    </row>
    <row r="174" spans="1:17" s="26" customFormat="1" ht="15.95" customHeight="1">
      <c r="A174" s="91" t="s">
        <v>134</v>
      </c>
      <c r="B174" s="91" t="s">
        <v>135</v>
      </c>
      <c r="C174" s="109">
        <v>44</v>
      </c>
      <c r="D174" s="95">
        <v>757894327644</v>
      </c>
      <c r="E174" s="93" t="s">
        <v>136</v>
      </c>
      <c r="F174" s="68"/>
      <c r="G174" s="68"/>
      <c r="H174" s="68"/>
      <c r="I174" s="68"/>
      <c r="J174" s="68"/>
      <c r="K174" s="68"/>
      <c r="L174" s="69">
        <f t="shared" si="24"/>
        <v>0</v>
      </c>
      <c r="M174" s="63">
        <f t="shared" si="16"/>
        <v>1</v>
      </c>
      <c r="N174" s="45"/>
    </row>
    <row r="175" spans="1:17" s="26" customFormat="1" ht="15.95" customHeight="1">
      <c r="A175" s="91" t="s">
        <v>255</v>
      </c>
      <c r="B175" s="91" t="s">
        <v>129</v>
      </c>
      <c r="C175" s="109">
        <v>44</v>
      </c>
      <c r="D175" s="95">
        <v>757894327675</v>
      </c>
      <c r="E175" s="93" t="s">
        <v>137</v>
      </c>
      <c r="F175" s="68"/>
      <c r="G175" s="68"/>
      <c r="H175" s="68"/>
      <c r="I175" s="68"/>
      <c r="J175" s="68"/>
      <c r="K175" s="68"/>
      <c r="L175" s="69">
        <f t="shared" si="24"/>
        <v>0</v>
      </c>
      <c r="M175" s="63">
        <f t="shared" si="16"/>
        <v>1</v>
      </c>
      <c r="N175" s="45"/>
    </row>
    <row r="176" spans="1:17" s="26" customFormat="1" ht="15.95" customHeight="1">
      <c r="A176" s="91" t="s">
        <v>138</v>
      </c>
      <c r="B176" s="91" t="s">
        <v>129</v>
      </c>
      <c r="C176" s="109">
        <v>44</v>
      </c>
      <c r="D176" s="95">
        <v>757894327682</v>
      </c>
      <c r="E176" s="93" t="s">
        <v>139</v>
      </c>
      <c r="F176" s="68"/>
      <c r="G176" s="68"/>
      <c r="H176" s="68"/>
      <c r="I176" s="68"/>
      <c r="J176" s="68"/>
      <c r="K176" s="68"/>
      <c r="L176" s="69">
        <f t="shared" si="24"/>
        <v>0</v>
      </c>
      <c r="M176" s="63">
        <f t="shared" si="16"/>
        <v>1</v>
      </c>
      <c r="N176" s="45"/>
    </row>
    <row r="177" spans="1:17" s="26" customFormat="1" ht="15.95" customHeight="1">
      <c r="A177" s="91" t="s">
        <v>45</v>
      </c>
      <c r="B177" s="91" t="s">
        <v>129</v>
      </c>
      <c r="C177" s="109">
        <v>7.5</v>
      </c>
      <c r="D177" s="95">
        <v>757894328092</v>
      </c>
      <c r="E177" s="93" t="s">
        <v>153</v>
      </c>
      <c r="F177" s="68"/>
      <c r="G177" s="68"/>
      <c r="H177" s="68"/>
      <c r="I177" s="68"/>
      <c r="J177" s="68"/>
      <c r="K177" s="68"/>
      <c r="L177" s="69">
        <f t="shared" ref="L177:L182" si="25">(F177*C177)+(G177*C177)+(H177*C177)+(I177*C177)+(J177*C177)+(K177*C177)</f>
        <v>0</v>
      </c>
      <c r="M177" s="63">
        <f t="shared" si="16"/>
        <v>1</v>
      </c>
      <c r="N177" s="45"/>
    </row>
    <row r="178" spans="1:17" s="26" customFormat="1" ht="15.95" customHeight="1">
      <c r="A178" s="91" t="s">
        <v>148</v>
      </c>
      <c r="B178" s="91" t="s">
        <v>149</v>
      </c>
      <c r="C178" s="109">
        <v>12.25</v>
      </c>
      <c r="D178" s="95">
        <v>757894328047</v>
      </c>
      <c r="E178" s="93" t="s">
        <v>150</v>
      </c>
      <c r="F178" s="68"/>
      <c r="G178" s="68"/>
      <c r="H178" s="68"/>
      <c r="I178" s="68"/>
      <c r="J178" s="68"/>
      <c r="K178" s="68"/>
      <c r="L178" s="69">
        <f t="shared" si="25"/>
        <v>0</v>
      </c>
      <c r="M178" s="63">
        <f t="shared" si="16"/>
        <v>1</v>
      </c>
      <c r="N178" s="45"/>
    </row>
    <row r="179" spans="1:17" s="26" customFormat="1" ht="15.95" customHeight="1">
      <c r="A179" s="91" t="s">
        <v>151</v>
      </c>
      <c r="B179" s="91" t="s">
        <v>149</v>
      </c>
      <c r="C179" s="109">
        <v>13.75</v>
      </c>
      <c r="D179" s="95">
        <v>757894327958</v>
      </c>
      <c r="E179" s="93" t="s">
        <v>152</v>
      </c>
      <c r="F179" s="68"/>
      <c r="G179" s="68"/>
      <c r="H179" s="68"/>
      <c r="I179" s="68"/>
      <c r="J179" s="68"/>
      <c r="K179" s="68"/>
      <c r="L179" s="69">
        <f t="shared" si="25"/>
        <v>0</v>
      </c>
      <c r="M179" s="63">
        <f t="shared" si="16"/>
        <v>1</v>
      </c>
      <c r="N179" s="45"/>
    </row>
    <row r="180" spans="1:17" s="46" customFormat="1" ht="15.95" customHeight="1">
      <c r="A180" s="91" t="s">
        <v>184</v>
      </c>
      <c r="B180" s="91" t="s">
        <v>9</v>
      </c>
      <c r="C180" s="58">
        <v>27.5</v>
      </c>
      <c r="D180" s="95">
        <v>757894326111</v>
      </c>
      <c r="E180" s="93" t="s">
        <v>192</v>
      </c>
      <c r="F180" s="68"/>
      <c r="G180" s="68"/>
      <c r="H180" s="68"/>
      <c r="I180" s="68"/>
      <c r="J180" s="68"/>
      <c r="K180" s="68"/>
      <c r="L180" s="115">
        <f t="shared" si="25"/>
        <v>0</v>
      </c>
      <c r="M180" s="63">
        <f t="shared" si="16"/>
        <v>1</v>
      </c>
      <c r="N180" s="105"/>
      <c r="O180" s="105"/>
      <c r="P180" s="105"/>
      <c r="Q180" s="105"/>
    </row>
    <row r="181" spans="1:17" s="46" customFormat="1" ht="15.95" customHeight="1">
      <c r="A181" s="91" t="s">
        <v>183</v>
      </c>
      <c r="B181" s="91" t="s">
        <v>9</v>
      </c>
      <c r="C181" s="58">
        <v>33</v>
      </c>
      <c r="D181" s="95">
        <v>757894326128</v>
      </c>
      <c r="E181" s="93" t="s">
        <v>191</v>
      </c>
      <c r="F181" s="68"/>
      <c r="G181" s="68"/>
      <c r="H181" s="68"/>
      <c r="I181" s="68"/>
      <c r="J181" s="68"/>
      <c r="K181" s="68"/>
      <c r="L181" s="115">
        <f t="shared" si="25"/>
        <v>0</v>
      </c>
      <c r="M181" s="63">
        <f t="shared" si="16"/>
        <v>1</v>
      </c>
      <c r="N181" s="105"/>
      <c r="O181" s="105"/>
      <c r="P181" s="105"/>
      <c r="Q181" s="105"/>
    </row>
    <row r="182" spans="1:17" s="46" customFormat="1" ht="15.95" customHeight="1">
      <c r="A182" s="91" t="s">
        <v>257</v>
      </c>
      <c r="B182" s="91" t="s">
        <v>9</v>
      </c>
      <c r="C182" s="58">
        <v>38.5</v>
      </c>
      <c r="D182" s="95">
        <v>757894326135</v>
      </c>
      <c r="E182" s="93" t="s">
        <v>190</v>
      </c>
      <c r="F182" s="68"/>
      <c r="G182" s="68"/>
      <c r="H182" s="68"/>
      <c r="I182" s="68"/>
      <c r="J182" s="68"/>
      <c r="K182" s="68"/>
      <c r="L182" s="115">
        <f t="shared" si="25"/>
        <v>0</v>
      </c>
      <c r="M182" s="63">
        <f t="shared" si="16"/>
        <v>1</v>
      </c>
      <c r="N182" s="105"/>
      <c r="O182" s="105"/>
      <c r="P182" s="105"/>
      <c r="Q182" s="105"/>
    </row>
    <row r="183" spans="1:17" s="26" customFormat="1" ht="15.95" customHeight="1">
      <c r="A183" s="91" t="s">
        <v>140</v>
      </c>
      <c r="B183" s="91" t="s">
        <v>35</v>
      </c>
      <c r="C183" s="109">
        <v>38.5</v>
      </c>
      <c r="D183" s="95">
        <v>757894319304</v>
      </c>
      <c r="E183" s="93" t="s">
        <v>141</v>
      </c>
      <c r="F183" s="68"/>
      <c r="G183" s="68"/>
      <c r="H183" s="68"/>
      <c r="I183" s="68"/>
      <c r="J183" s="68"/>
      <c r="K183" s="68"/>
      <c r="L183" s="69">
        <f t="shared" si="24"/>
        <v>0</v>
      </c>
      <c r="M183" s="63">
        <f t="shared" si="16"/>
        <v>1</v>
      </c>
      <c r="N183" s="45"/>
    </row>
    <row r="184" spans="1:17" s="26" customFormat="1" ht="15.95" customHeight="1">
      <c r="A184" s="91" t="s">
        <v>142</v>
      </c>
      <c r="B184" s="91" t="s">
        <v>35</v>
      </c>
      <c r="C184" s="109">
        <v>44</v>
      </c>
      <c r="D184" s="95">
        <v>757894319328</v>
      </c>
      <c r="E184" s="93" t="s">
        <v>143</v>
      </c>
      <c r="F184" s="68"/>
      <c r="G184" s="68"/>
      <c r="H184" s="68"/>
      <c r="I184" s="68"/>
      <c r="J184" s="68"/>
      <c r="K184" s="68"/>
      <c r="L184" s="69">
        <f t="shared" si="24"/>
        <v>0</v>
      </c>
      <c r="M184" s="63">
        <f t="shared" si="16"/>
        <v>1</v>
      </c>
      <c r="N184" s="45"/>
    </row>
    <row r="185" spans="1:17" s="26" customFormat="1" ht="15.95" customHeight="1">
      <c r="A185" s="91" t="s">
        <v>144</v>
      </c>
      <c r="B185" s="91" t="s">
        <v>35</v>
      </c>
      <c r="C185" s="109">
        <v>49.5</v>
      </c>
      <c r="D185" s="95">
        <v>757894319342</v>
      </c>
      <c r="E185" s="93" t="s">
        <v>145</v>
      </c>
      <c r="F185" s="68"/>
      <c r="G185" s="68"/>
      <c r="H185" s="68"/>
      <c r="I185" s="68"/>
      <c r="J185" s="68"/>
      <c r="K185" s="68"/>
      <c r="L185" s="69">
        <f t="shared" si="24"/>
        <v>0</v>
      </c>
      <c r="M185" s="63">
        <f t="shared" si="16"/>
        <v>1</v>
      </c>
      <c r="N185" s="45"/>
    </row>
    <row r="186" spans="1:17" s="26" customFormat="1" ht="15.95" customHeight="1" thickBot="1">
      <c r="A186" s="91" t="s">
        <v>146</v>
      </c>
      <c r="B186" s="91" t="s">
        <v>35</v>
      </c>
      <c r="C186" s="109">
        <v>55</v>
      </c>
      <c r="D186" s="95">
        <v>757894319366</v>
      </c>
      <c r="E186" s="93" t="s">
        <v>147</v>
      </c>
      <c r="F186" s="68"/>
      <c r="G186" s="68"/>
      <c r="H186" s="68"/>
      <c r="I186" s="68"/>
      <c r="J186" s="68"/>
      <c r="K186" s="68"/>
      <c r="L186" s="69">
        <f t="shared" si="24"/>
        <v>0</v>
      </c>
      <c r="M186" s="63">
        <f t="shared" si="16"/>
        <v>1</v>
      </c>
      <c r="N186" s="45"/>
    </row>
    <row r="187" spans="1:17" ht="15.95" customHeight="1" thickBot="1">
      <c r="A187" s="110" t="s">
        <v>155</v>
      </c>
      <c r="B187" s="111"/>
      <c r="C187" s="112"/>
      <c r="D187" s="113"/>
      <c r="E187" s="114"/>
      <c r="F187" s="76">
        <f t="shared" ref="F187:K187" si="26">SUMPRODUCT($C$160:$C$186,F160:F186)</f>
        <v>0</v>
      </c>
      <c r="G187" s="76">
        <f t="shared" si="26"/>
        <v>0</v>
      </c>
      <c r="H187" s="76">
        <f t="shared" si="26"/>
        <v>0</v>
      </c>
      <c r="I187" s="76">
        <f t="shared" si="26"/>
        <v>0</v>
      </c>
      <c r="J187" s="76">
        <f t="shared" si="26"/>
        <v>0</v>
      </c>
      <c r="K187" s="76">
        <f t="shared" si="26"/>
        <v>0</v>
      </c>
      <c r="L187" s="77">
        <f>SUM(L160:L186)</f>
        <v>0</v>
      </c>
      <c r="M187" s="63">
        <f t="shared" ref="M187" si="27">IF(AND(ISBLANK(F187),ISBLANK(G187),ISBLANK(H187),ISBLANK(I187),ISBLANK(J187),ISBLANK(K187)),1,0)</f>
        <v>0</v>
      </c>
      <c r="N187" s="64"/>
      <c r="O187" s="26"/>
      <c r="P187" s="26"/>
      <c r="Q187" s="26"/>
    </row>
    <row r="188" spans="1:17" s="46" customFormat="1" ht="15.95" customHeight="1" thickBot="1">
      <c r="A188" s="116"/>
      <c r="B188" s="117"/>
      <c r="C188" s="118"/>
      <c r="D188" s="119"/>
      <c r="E188" s="120"/>
      <c r="F188" s="121"/>
      <c r="G188" s="121"/>
      <c r="H188" s="121"/>
      <c r="I188" s="121"/>
      <c r="J188" s="121"/>
      <c r="K188" s="121"/>
      <c r="L188" s="122"/>
      <c r="M188" s="63">
        <v>0</v>
      </c>
      <c r="N188" s="105"/>
      <c r="O188" s="105"/>
      <c r="P188" s="105"/>
      <c r="Q188" s="105"/>
    </row>
    <row r="189" spans="1:17" s="26" customFormat="1" ht="15.95" customHeight="1" thickBot="1">
      <c r="A189" s="123" t="s">
        <v>179</v>
      </c>
      <c r="B189" s="124" t="s">
        <v>179</v>
      </c>
      <c r="C189" s="125"/>
      <c r="D189" s="126"/>
      <c r="E189" s="127"/>
      <c r="F189" s="76">
        <f t="shared" ref="F189:K189" si="28">SUM(F54+F107+F130+F147+F158+F187)</f>
        <v>0</v>
      </c>
      <c r="G189" s="76">
        <f t="shared" si="28"/>
        <v>0</v>
      </c>
      <c r="H189" s="76">
        <f t="shared" si="28"/>
        <v>0</v>
      </c>
      <c r="I189" s="76">
        <f t="shared" si="28"/>
        <v>0</v>
      </c>
      <c r="J189" s="76">
        <f t="shared" si="28"/>
        <v>0</v>
      </c>
      <c r="K189" s="76">
        <f t="shared" si="28"/>
        <v>0</v>
      </c>
      <c r="L189" s="77">
        <f>SUM(F189:K189)</f>
        <v>0</v>
      </c>
      <c r="M189" s="63">
        <f t="shared" ref="M189:M190" si="29">IF(AND(ISBLANK(F189),ISBLANK(G189),ISBLANK(H189),ISBLANK(I189),ISBLANK(J189),ISBLANK(K189)),1,0)</f>
        <v>0</v>
      </c>
      <c r="N189" s="105"/>
      <c r="O189" s="105"/>
      <c r="P189" s="105"/>
      <c r="Q189" s="105"/>
    </row>
    <row r="190" spans="1:17" s="26" customFormat="1" ht="15.95" customHeight="1" thickBot="1">
      <c r="A190" s="123" t="s">
        <v>180</v>
      </c>
      <c r="B190" s="128"/>
      <c r="C190" s="125"/>
      <c r="D190" s="126"/>
      <c r="E190" s="127"/>
      <c r="F190" s="129">
        <f>SUM(F8:F53,F56:F106,F109:F129,F132:F146,F149:F157,F160:F186)</f>
        <v>0</v>
      </c>
      <c r="G190" s="130">
        <f>SUM(G160:G186,G149:G157,G132:G146,G109:G129,G56:G106,G8:G53)</f>
        <v>0</v>
      </c>
      <c r="H190" s="130">
        <f>SUM(H160:H186,H149:H157,H132:H146,H109:H129,H56:H106,H8:H53)</f>
        <v>0</v>
      </c>
      <c r="I190" s="130">
        <f>SUM(I160:I186,I149:I157,I132:I146,I109:I129,I56:I106,I8:I53)</f>
        <v>0</v>
      </c>
      <c r="J190" s="130">
        <f>SUM(J160:J186,J149:J157,J132:J146,J109:J129,J56:J106,J8:J53)</f>
        <v>0</v>
      </c>
      <c r="K190" s="130">
        <f>SUM(K160:K186,K149:K157,K132:K146,K109:K129,K56:K106,K8:K53)</f>
        <v>0</v>
      </c>
      <c r="L190" s="131">
        <f>SUM(F190:K190)</f>
        <v>0</v>
      </c>
      <c r="M190" s="63">
        <f t="shared" si="29"/>
        <v>0</v>
      </c>
      <c r="N190" s="105"/>
      <c r="O190" s="105"/>
      <c r="P190" s="105"/>
      <c r="Q190" s="105"/>
    </row>
    <row r="191" spans="1:17" ht="15" customHeight="1">
      <c r="A191" s="49"/>
      <c r="B191" s="49"/>
      <c r="C191" s="50"/>
      <c r="D191" s="50"/>
      <c r="E191" s="50"/>
    </row>
    <row r="192" spans="1:17" ht="15" customHeight="1">
      <c r="A192" s="49"/>
      <c r="B192" s="49"/>
      <c r="C192" s="50"/>
      <c r="D192" s="50"/>
      <c r="E192" s="50"/>
    </row>
    <row r="193" spans="1:5" ht="15" customHeight="1">
      <c r="A193" s="49"/>
      <c r="B193" s="49"/>
      <c r="C193" s="50"/>
      <c r="D193" s="50"/>
      <c r="E193" s="50"/>
    </row>
    <row r="194" spans="1:5" ht="15" customHeight="1">
      <c r="A194" s="49"/>
      <c r="B194" s="49"/>
      <c r="C194" s="50"/>
      <c r="D194" s="50"/>
      <c r="E194" s="50"/>
    </row>
    <row r="195" spans="1:5" ht="15" customHeight="1">
      <c r="A195" s="49"/>
      <c r="B195" s="49"/>
      <c r="C195" s="50"/>
      <c r="D195" s="50"/>
      <c r="E195" s="50"/>
    </row>
    <row r="196" spans="1:5" ht="15" customHeight="1">
      <c r="A196" s="49"/>
      <c r="B196" s="49"/>
      <c r="C196" s="50"/>
      <c r="D196" s="50"/>
      <c r="E196" s="50"/>
    </row>
    <row r="197" spans="1:5" ht="15" customHeight="1">
      <c r="A197" s="49"/>
      <c r="B197" s="49"/>
      <c r="C197" s="50"/>
      <c r="D197" s="50"/>
      <c r="E197" s="50"/>
    </row>
    <row r="198" spans="1:5" ht="15" customHeight="1">
      <c r="A198" s="49"/>
      <c r="B198" s="49"/>
      <c r="C198" s="50"/>
      <c r="D198" s="50"/>
      <c r="E198" s="50"/>
    </row>
    <row r="199" spans="1:5" ht="15" customHeight="1">
      <c r="A199" s="49"/>
      <c r="B199" s="49"/>
      <c r="C199" s="50"/>
      <c r="D199" s="50"/>
      <c r="E199" s="50"/>
    </row>
    <row r="200" spans="1:5" ht="15" customHeight="1">
      <c r="A200" s="49"/>
      <c r="B200" s="49"/>
      <c r="C200" s="50"/>
      <c r="D200" s="50"/>
      <c r="E200" s="50"/>
    </row>
    <row r="201" spans="1:5" ht="15" customHeight="1">
      <c r="A201" s="49"/>
      <c r="B201" s="49"/>
      <c r="C201" s="50"/>
      <c r="D201" s="50"/>
      <c r="E201" s="50"/>
    </row>
    <row r="202" spans="1:5" ht="15" customHeight="1">
      <c r="A202" s="49"/>
      <c r="B202" s="49"/>
      <c r="C202" s="50"/>
      <c r="D202" s="50"/>
      <c r="E202" s="50"/>
    </row>
    <row r="203" spans="1:5" ht="15" customHeight="1">
      <c r="A203" s="49"/>
      <c r="B203" s="49"/>
      <c r="C203" s="50"/>
      <c r="D203" s="50"/>
      <c r="E203" s="50"/>
    </row>
    <row r="204" spans="1:5" ht="15" customHeight="1">
      <c r="A204" s="49"/>
      <c r="B204" s="49"/>
      <c r="C204" s="50"/>
      <c r="D204" s="50"/>
      <c r="E204" s="50"/>
    </row>
    <row r="205" spans="1:5" ht="15" customHeight="1">
      <c r="A205" s="49"/>
      <c r="B205" s="49"/>
      <c r="C205" s="50"/>
      <c r="D205" s="50"/>
      <c r="E205" s="50"/>
    </row>
    <row r="206" spans="1:5" ht="15" customHeight="1">
      <c r="A206" s="49"/>
      <c r="B206" s="49"/>
      <c r="C206" s="50"/>
      <c r="D206" s="50"/>
      <c r="E206" s="50"/>
    </row>
    <row r="207" spans="1:5" ht="15" customHeight="1">
      <c r="A207" s="49"/>
      <c r="B207" s="49"/>
      <c r="C207" s="50"/>
      <c r="D207" s="50"/>
      <c r="E207" s="50"/>
    </row>
  </sheetData>
  <sheetProtection algorithmName="SHA-512" hashValue="+oviA1fkeXdwOgwUiXFyfp+f1mWdlNsvSdzYIC7S7A+mZ+nSFjLYolNZrbhC2ATJjr8JnbsDCVCaqHJ/AENRVw==" saltValue="SyuuP5IlXUkS3izhG9uzAA==" spinCount="100000" sheet="1" selectLockedCells="1"/>
  <protectedRanges>
    <protectedRange password="8EB1" sqref="F149:K157 F109:K129 F132:K146 F160:K186 F8:K53 F56:K106" name="Range1_1"/>
  </protectedRanges>
  <mergeCells count="1">
    <mergeCell ref="F1:L1"/>
  </mergeCells>
  <phoneticPr fontId="2" type="noConversion"/>
  <conditionalFormatting sqref="D28:D34 D37">
    <cfRule type="duplicateValues" dxfId="13" priority="14"/>
  </conditionalFormatting>
  <conditionalFormatting sqref="D38:D40">
    <cfRule type="duplicateValues" dxfId="12" priority="12"/>
  </conditionalFormatting>
  <conditionalFormatting sqref="D42">
    <cfRule type="duplicateValues" dxfId="11" priority="11"/>
  </conditionalFormatting>
  <conditionalFormatting sqref="D43:D48">
    <cfRule type="duplicateValues" dxfId="10" priority="10"/>
  </conditionalFormatting>
  <conditionalFormatting sqref="D85 D88">
    <cfRule type="duplicateValues" dxfId="9" priority="8"/>
  </conditionalFormatting>
  <conditionalFormatting sqref="D89:D96">
    <cfRule type="duplicateValues" dxfId="8" priority="7"/>
  </conditionalFormatting>
  <conditionalFormatting sqref="D97:D98">
    <cfRule type="duplicateValues" dxfId="7" priority="6"/>
  </conditionalFormatting>
  <conditionalFormatting sqref="D41">
    <cfRule type="duplicateValues" dxfId="6" priority="15"/>
  </conditionalFormatting>
  <conditionalFormatting sqref="D35:D36">
    <cfRule type="duplicateValues" dxfId="5" priority="5"/>
  </conditionalFormatting>
  <conditionalFormatting sqref="D79:D80 D83:D84">
    <cfRule type="duplicateValues" dxfId="4" priority="16"/>
  </conditionalFormatting>
  <conditionalFormatting sqref="D81:D82">
    <cfRule type="duplicateValues" dxfId="3" priority="4"/>
  </conditionalFormatting>
  <conditionalFormatting sqref="D87">
    <cfRule type="duplicateValues" dxfId="2" priority="2"/>
  </conditionalFormatting>
  <conditionalFormatting sqref="D86">
    <cfRule type="duplicateValues" dxfId="1" priority="3"/>
  </conditionalFormatting>
  <conditionalFormatting sqref="D99:D100">
    <cfRule type="duplicateValues" dxfId="0" priority="1"/>
  </conditionalFormatting>
  <dataValidations count="1">
    <dataValidation type="whole" operator="greaterThan" allowBlank="1" showErrorMessage="1" errorTitle="Invalid Quantity" error="The cell must have a whole number value greater than 0, or be empty." sqref="F149:K157 F56:K62 F8:K26 F64:K78 F79:J79 F109:K129 F132:K146 F160:K171 G172:K179 G183:K186 F28:K53 F81:J81 F84:J100 K79:K100" xr:uid="{54BE3370-B16C-4CEE-87F5-4F8EA78C03E7}">
      <formula1>0</formula1>
    </dataValidation>
  </dataValidations>
  <printOptions gridLines="1"/>
  <pageMargins left="0.5" right="0.38" top="1.18" bottom="0.72" header="0.23" footer="0.24"/>
  <pageSetup scale="47" fitToHeight="15" orientation="landscape" r:id="rId1"/>
  <headerFooter alignWithMargins="0">
    <oddHeader xml:space="preserve">&amp;L&amp;G&amp;C&amp;"Arial,Bold"&amp;18F21 PRSN ORDER FORM&amp;20
&amp;R&amp;"Montserrat,Regular"&amp;12MOUNTAINSMITH
701 Pine Ridge Road
Unit 3
Golden, CO 80403
Customer Service:  800-551-5889
Orders@mountainsmith.com
</oddHeader>
    <oddFooter>&amp;L&amp;"Arial,Italic"&amp;8Cancellations and changes must be received in writing at least 15 days prior to ship date.  Cancellations in excess of 20% of the original order will result in loss of pre-season terms for that order.  &amp;R&amp;"Arial,Italic"page &amp;P</oddFooter>
  </headerFooter>
  <rowBreaks count="3" manualBreakCount="3">
    <brk id="54" max="12" man="1"/>
    <brk id="107" max="12" man="1"/>
    <brk id="158" max="12" man="1"/>
  </rowBreaks>
  <drawing r:id="rId2"/>
  <legacyDrawing r:id="rId3"/>
  <legacyDrawingHF r:id="rId4"/>
  <controls>
    <mc:AlternateContent xmlns:mc="http://schemas.openxmlformats.org/markup-compatibility/2006">
      <mc:Choice Requires="x14">
        <control shapeId="1051" r:id="rId5" name="btnHideRows">
          <controlPr autoLine="0" r:id="rId6">
            <anchor moveWithCells="1">
              <from>
                <xdr:col>0</xdr:col>
                <xdr:colOff>19050</xdr:colOff>
                <xdr:row>1</xdr:row>
                <xdr:rowOff>0</xdr:rowOff>
              </from>
              <to>
                <xdr:col>0</xdr:col>
                <xdr:colOff>2466975</xdr:colOff>
                <xdr:row>2</xdr:row>
                <xdr:rowOff>114300</xdr:rowOff>
              </to>
            </anchor>
          </controlPr>
        </control>
      </mc:Choice>
      <mc:Fallback>
        <control shapeId="1051" r:id="rId5" name="btnHideRows"/>
      </mc:Fallback>
    </mc:AlternateContent>
    <mc:AlternateContent xmlns:mc="http://schemas.openxmlformats.org/markup-compatibility/2006">
      <mc:Choice Requires="x14">
        <control shapeId="1032" r:id="rId7" name="btnExpandSheet">
          <controlPr defaultSize="0" print="0" autoLine="0" autoPict="0" r:id="rId8">
            <anchor moveWithCells="1">
              <from>
                <xdr:col>0</xdr:col>
                <xdr:colOff>19050</xdr:colOff>
                <xdr:row>3</xdr:row>
                <xdr:rowOff>0</xdr:rowOff>
              </from>
              <to>
                <xdr:col>0</xdr:col>
                <xdr:colOff>2466975</xdr:colOff>
                <xdr:row>4</xdr:row>
                <xdr:rowOff>133350</xdr:rowOff>
              </to>
            </anchor>
          </controlPr>
        </control>
      </mc:Choice>
      <mc:Fallback>
        <control shapeId="1032" r:id="rId7" name="btnExpandSheet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Customer Info</vt:lpstr>
      <vt:lpstr>OrderForm</vt:lpstr>
      <vt:lpstr>OrderForm!Print_Area</vt:lpstr>
      <vt:lpstr>OrderForm!Print_Titles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Mills</dc:creator>
  <cp:lastModifiedBy>Josh Kerns</cp:lastModifiedBy>
  <cp:lastPrinted>2020-11-17T20:06:08Z</cp:lastPrinted>
  <dcterms:created xsi:type="dcterms:W3CDTF">2005-05-24T22:04:32Z</dcterms:created>
  <dcterms:modified xsi:type="dcterms:W3CDTF">2020-11-20T18:10:00Z</dcterms:modified>
</cp:coreProperties>
</file>