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gblackstone-my.sharepoint.com/personal/jkerns_blackstoneusa_net/Documents/Sales Collateral/Collateral Final/F23/"/>
    </mc:Choice>
  </mc:AlternateContent>
  <xr:revisionPtr revIDLastSave="1240" documentId="8_{D556EA01-E81C-4E53-9FA3-C96599D2D057}" xr6:coauthVersionLast="47" xr6:coauthVersionMax="47" xr10:uidLastSave="{CC2FBADE-5E3C-466D-95D3-5A6F7FBE3089}"/>
  <bookViews>
    <workbookView xWindow="-120" yWindow="-120" windowWidth="20730" windowHeight="11160" xr2:uid="{00000000-000D-0000-FFFF-FFFF00000000}"/>
  </bookViews>
  <sheets>
    <sheet name="Instructions" sheetId="3" r:id="rId1"/>
    <sheet name="Customer Info" sheetId="4" r:id="rId2"/>
    <sheet name="MS OrderForm" sheetId="1" r:id="rId3"/>
  </sheets>
  <definedNames>
    <definedName name="_xlnm._FilterDatabase" localSheetId="2" hidden="1">'MS OrderForm'!$A$6:$IV$6</definedName>
    <definedName name="CustomerNames">#REF!</definedName>
    <definedName name="_xlnm.Print_Area" localSheetId="2">'MS OrderForm'!$A$2:$M$196</definedName>
    <definedName name="_xlnm.Print_Titles" localSheetId="2">'MS OrderForm'!$6:$6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4" l="1"/>
  <c r="B54" i="4"/>
  <c r="B48" i="4"/>
  <c r="B42" i="4"/>
  <c r="B36" i="4"/>
  <c r="B30" i="4"/>
  <c r="B24" i="4"/>
  <c r="M106" i="1"/>
  <c r="L106" i="1"/>
  <c r="L8" i="1"/>
  <c r="M52" i="1"/>
  <c r="L52" i="1"/>
  <c r="G126" i="1"/>
  <c r="K196" i="1"/>
  <c r="J196" i="1"/>
  <c r="I196" i="1"/>
  <c r="H196" i="1"/>
  <c r="G196" i="1"/>
  <c r="F196" i="1"/>
  <c r="K137" i="1"/>
  <c r="J137" i="1"/>
  <c r="I137" i="1"/>
  <c r="H137" i="1"/>
  <c r="G137" i="1"/>
  <c r="F137" i="1"/>
  <c r="M137" i="1" s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5" i="1"/>
  <c r="L125" i="1"/>
  <c r="M111" i="1"/>
  <c r="L111" i="1"/>
  <c r="M110" i="1"/>
  <c r="L110" i="1"/>
  <c r="K126" i="1"/>
  <c r="J126" i="1"/>
  <c r="I126" i="1"/>
  <c r="H126" i="1"/>
  <c r="F126" i="1"/>
  <c r="M109" i="1"/>
  <c r="L109" i="1"/>
  <c r="M108" i="1"/>
  <c r="L108" i="1"/>
  <c r="M107" i="1"/>
  <c r="L107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1" i="1"/>
  <c r="L51" i="1"/>
  <c r="M50" i="1"/>
  <c r="L50" i="1"/>
  <c r="M49" i="1"/>
  <c r="L49" i="1"/>
  <c r="K193" i="1"/>
  <c r="J193" i="1"/>
  <c r="I193" i="1"/>
  <c r="H193" i="1"/>
  <c r="G193" i="1"/>
  <c r="F193" i="1"/>
  <c r="L190" i="1"/>
  <c r="M190" i="1"/>
  <c r="L191" i="1"/>
  <c r="M191" i="1"/>
  <c r="L192" i="1"/>
  <c r="M192" i="1"/>
  <c r="K83" i="1"/>
  <c r="J83" i="1"/>
  <c r="I83" i="1"/>
  <c r="H83" i="1"/>
  <c r="G83" i="1"/>
  <c r="F83" i="1"/>
  <c r="M9" i="1"/>
  <c r="L9" i="1"/>
  <c r="K160" i="1"/>
  <c r="J160" i="1"/>
  <c r="I160" i="1"/>
  <c r="H160" i="1"/>
  <c r="G160" i="1"/>
  <c r="F160" i="1"/>
  <c r="M105" i="1"/>
  <c r="L105" i="1"/>
  <c r="M104" i="1"/>
  <c r="L104" i="1"/>
  <c r="M90" i="1"/>
  <c r="L90" i="1"/>
  <c r="M40" i="1"/>
  <c r="L40" i="1"/>
  <c r="M39" i="1"/>
  <c r="L39" i="1"/>
  <c r="M38" i="1"/>
  <c r="L38" i="1"/>
  <c r="M37" i="1"/>
  <c r="L37" i="1"/>
  <c r="M36" i="1"/>
  <c r="L36" i="1"/>
  <c r="M35" i="1"/>
  <c r="L35" i="1"/>
  <c r="M30" i="1"/>
  <c r="L30" i="1"/>
  <c r="M34" i="1"/>
  <c r="L34" i="1"/>
  <c r="M33" i="1"/>
  <c r="L33" i="1"/>
  <c r="M32" i="1"/>
  <c r="L32" i="1"/>
  <c r="M31" i="1"/>
  <c r="L31" i="1"/>
  <c r="M29" i="1"/>
  <c r="L29" i="1"/>
  <c r="M28" i="1"/>
  <c r="L28" i="1"/>
  <c r="M27" i="1"/>
  <c r="L27" i="1"/>
  <c r="M26" i="1"/>
  <c r="L26" i="1"/>
  <c r="M25" i="1"/>
  <c r="L25" i="1"/>
  <c r="M8" i="1"/>
  <c r="L137" i="1"/>
  <c r="L196" i="1"/>
  <c r="M113" i="1"/>
  <c r="L113" i="1"/>
  <c r="M112" i="1"/>
  <c r="L112" i="1"/>
  <c r="M122" i="1"/>
  <c r="L122" i="1"/>
  <c r="M121" i="1"/>
  <c r="L121" i="1"/>
  <c r="M117" i="1"/>
  <c r="L117" i="1"/>
  <c r="M116" i="1"/>
  <c r="L116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24" i="1"/>
  <c r="L124" i="1"/>
  <c r="M123" i="1"/>
  <c r="L123" i="1"/>
  <c r="M120" i="1"/>
  <c r="L120" i="1"/>
  <c r="M119" i="1"/>
  <c r="L119" i="1"/>
  <c r="M118" i="1"/>
  <c r="L118" i="1"/>
  <c r="M115" i="1"/>
  <c r="L115" i="1"/>
  <c r="M114" i="1"/>
  <c r="L114" i="1"/>
  <c r="M45" i="1"/>
  <c r="L45" i="1"/>
  <c r="M44" i="1"/>
  <c r="L44" i="1"/>
  <c r="M43" i="1"/>
  <c r="L43" i="1"/>
  <c r="M42" i="1"/>
  <c r="L42" i="1"/>
  <c r="M41" i="1"/>
  <c r="L41" i="1"/>
  <c r="L193" i="1"/>
  <c r="K176" i="1"/>
  <c r="K195" i="1" s="1"/>
  <c r="K3" i="1" s="1"/>
  <c r="J176" i="1"/>
  <c r="J195" i="1"/>
  <c r="I176" i="1"/>
  <c r="I195" i="1" s="1"/>
  <c r="I3" i="1" s="1"/>
  <c r="H176" i="1"/>
  <c r="H195" i="1"/>
  <c r="G176" i="1"/>
  <c r="M176" i="1" s="1"/>
  <c r="F176" i="1"/>
  <c r="F195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89" i="1"/>
  <c r="L89" i="1"/>
  <c r="M87" i="1"/>
  <c r="L87" i="1"/>
  <c r="M86" i="1"/>
  <c r="L86" i="1"/>
  <c r="M85" i="1"/>
  <c r="L85" i="1"/>
  <c r="M88" i="1"/>
  <c r="L88" i="1"/>
  <c r="M48" i="1"/>
  <c r="L48" i="1"/>
  <c r="M47" i="1"/>
  <c r="L47" i="1"/>
  <c r="M46" i="1"/>
  <c r="L46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4" i="1"/>
  <c r="L14" i="1"/>
  <c r="M15" i="1"/>
  <c r="L15" i="1"/>
  <c r="M13" i="1"/>
  <c r="L13" i="1"/>
  <c r="M12" i="1"/>
  <c r="L12" i="1"/>
  <c r="M11" i="1"/>
  <c r="L11" i="1"/>
  <c r="L83" i="1" s="1"/>
  <c r="L195" i="1" s="1"/>
  <c r="L3" i="1" s="1"/>
  <c r="M10" i="1"/>
  <c r="L10" i="1"/>
  <c r="L126" i="1"/>
  <c r="H3" i="1"/>
  <c r="F3" i="1"/>
  <c r="J3" i="1"/>
  <c r="M193" i="1"/>
  <c r="L176" i="1"/>
  <c r="L160" i="1"/>
  <c r="M160" i="1"/>
  <c r="M126" i="1"/>
  <c r="M83" i="1"/>
  <c r="M196" i="1"/>
  <c r="G2" i="1"/>
  <c r="H2" i="1"/>
  <c r="I2" i="1"/>
  <c r="J2" i="1"/>
  <c r="K2" i="1"/>
  <c r="F2" i="1"/>
  <c r="A50" i="4"/>
  <c r="A44" i="4"/>
  <c r="A38" i="4"/>
  <c r="A32" i="4"/>
  <c r="A26" i="4"/>
  <c r="A20" i="4"/>
  <c r="B57" i="4" l="1"/>
  <c r="G195" i="1"/>
  <c r="G3" i="1" l="1"/>
  <c r="M195" i="1"/>
</calcChain>
</file>

<file path=xl/sharedStrings.xml><?xml version="1.0" encoding="utf-8"?>
<sst xmlns="http://schemas.openxmlformats.org/spreadsheetml/2006/main" count="702" uniqueCount="398">
  <si>
    <t>Enter your order using the appropriate column for each ship month.</t>
  </si>
  <si>
    <t>TOTAL</t>
  </si>
  <si>
    <t>$ Totals</t>
  </si>
  <si>
    <t>Terms</t>
  </si>
  <si>
    <t>Valid on Shipments</t>
  </si>
  <si>
    <t>ITEM DESCRIPTION</t>
  </si>
  <si>
    <t>COLOR</t>
  </si>
  <si>
    <t>TREKKING POLES</t>
  </si>
  <si>
    <t>TREKKING POLES SUBTOTAL</t>
  </si>
  <si>
    <t>Heritage Black</t>
  </si>
  <si>
    <t>LUMBAR SERIES SUBTOTAL</t>
  </si>
  <si>
    <t xml:space="preserve">WHOLESALE </t>
  </si>
  <si>
    <t>Heritage Red</t>
  </si>
  <si>
    <t>99-90004-01</t>
  </si>
  <si>
    <t>Pinon Green</t>
  </si>
  <si>
    <t xml:space="preserve"> </t>
  </si>
  <si>
    <t>Quilted Zip-Top Tote, XS</t>
  </si>
  <si>
    <t xml:space="preserve"> Black  </t>
  </si>
  <si>
    <t>07-70135-01</t>
  </si>
  <si>
    <t>07-70135-13</t>
  </si>
  <si>
    <t>Store Name</t>
  </si>
  <si>
    <t>Cancel date</t>
  </si>
  <si>
    <t>LUMBAR SERIES</t>
  </si>
  <si>
    <t>Rain Cover Small</t>
  </si>
  <si>
    <t>07-90011-01</t>
  </si>
  <si>
    <t>07-90012-01</t>
  </si>
  <si>
    <t>07-90013-01</t>
  </si>
  <si>
    <t>Rain Cover Medium</t>
  </si>
  <si>
    <t>Rain Cover Large</t>
  </si>
  <si>
    <t>ITEM NUMBER</t>
  </si>
  <si>
    <t>Customer Name:</t>
  </si>
  <si>
    <t>Bill to address:</t>
  </si>
  <si>
    <t>Street/Box #</t>
  </si>
  <si>
    <t>Black</t>
  </si>
  <si>
    <t>Suite/Unit #</t>
  </si>
  <si>
    <t>City</t>
  </si>
  <si>
    <t>State</t>
  </si>
  <si>
    <t>Zip Code</t>
  </si>
  <si>
    <t>Ship to address:</t>
  </si>
  <si>
    <t>Using the Order Form</t>
  </si>
  <si>
    <t>Cooler Cube</t>
  </si>
  <si>
    <t>The Sixer</t>
  </si>
  <si>
    <t>Haulin' Padded Shoulder Strap</t>
  </si>
  <si>
    <t xml:space="preserve"> Green Mist </t>
  </si>
  <si>
    <t>Street Address</t>
  </si>
  <si>
    <t>Order Summary</t>
  </si>
  <si>
    <t>Day</t>
  </si>
  <si>
    <t>Deep Blue</t>
  </si>
  <si>
    <t>Tour</t>
  </si>
  <si>
    <t>Mint</t>
  </si>
  <si>
    <t>Strapettes</t>
  </si>
  <si>
    <t>Drift</t>
  </si>
  <si>
    <t>Knockabout</t>
  </si>
  <si>
    <t>Vibe</t>
  </si>
  <si>
    <t>Glacier Blue</t>
  </si>
  <si>
    <t>Burnt Ochre</t>
  </si>
  <si>
    <t>Sidekick, S</t>
  </si>
  <si>
    <t>Sidekick, M</t>
  </si>
  <si>
    <t>Day Rain Cover</t>
  </si>
  <si>
    <t>Tour Rain Cover</t>
  </si>
  <si>
    <t>UPC</t>
  </si>
  <si>
    <t>18-10265-01</t>
  </si>
  <si>
    <t>18-10270-01</t>
  </si>
  <si>
    <t>09-90015-01</t>
  </si>
  <si>
    <t>09-90016-01</t>
  </si>
  <si>
    <t>BACKPACKS</t>
  </si>
  <si>
    <t>Anvil Grey</t>
  </si>
  <si>
    <t>BACKPACKS SUBTOTAL</t>
  </si>
  <si>
    <t>Trekking Pole Rubber Boot Tips (Pair)</t>
  </si>
  <si>
    <t>12-9500-01</t>
  </si>
  <si>
    <t>Trekking Pole Nordic Boot Tips (Pair)</t>
  </si>
  <si>
    <t>17-9501-01</t>
  </si>
  <si>
    <t>Snow Baskets (Pair)</t>
  </si>
  <si>
    <t>15-9470-01</t>
  </si>
  <si>
    <t>Hiking Baskets (Pair)</t>
  </si>
  <si>
    <t>17-9480-01</t>
  </si>
  <si>
    <t xml:space="preserve">  </t>
  </si>
  <si>
    <t>Cactus Green</t>
  </si>
  <si>
    <t>17-2034-29</t>
  </si>
  <si>
    <t>17-2032-29</t>
  </si>
  <si>
    <t>Olympic Blue</t>
  </si>
  <si>
    <t>17-2044-39</t>
  </si>
  <si>
    <t>17-2042-39</t>
  </si>
  <si>
    <t>12-2014-39</t>
  </si>
  <si>
    <t>Mountain Shade Tarp 12</t>
  </si>
  <si>
    <t>17-2050-06</t>
  </si>
  <si>
    <t>Mountain Shelter LT, 2 Person 3 Season Tarp</t>
  </si>
  <si>
    <t>13-2019-38</t>
  </si>
  <si>
    <t>Tent Field Repair Kit</t>
  </si>
  <si>
    <t>17-3001-01</t>
  </si>
  <si>
    <t>Tent Stakes (Set of 8)</t>
  </si>
  <si>
    <t>12-2015-08</t>
  </si>
  <si>
    <t>Replacement Guylines (Set of 4)</t>
  </si>
  <si>
    <t>17-3002-43</t>
  </si>
  <si>
    <t>Steel Tarp Pole (Set of 2)</t>
  </si>
  <si>
    <t>17-3003-08</t>
  </si>
  <si>
    <t>Tent Footprint - 2 Person</t>
  </si>
  <si>
    <t>12-2016-08</t>
  </si>
  <si>
    <t>Tent Footprint - 4 Person</t>
  </si>
  <si>
    <t>12-2017-08</t>
  </si>
  <si>
    <t>Tent Footprint - 5 Person</t>
  </si>
  <si>
    <t>12-2018-08</t>
  </si>
  <si>
    <t>K-9 Pack, LG</t>
  </si>
  <si>
    <t>K-9 Pack, MD</t>
  </si>
  <si>
    <t>K-9 Pack, SM</t>
  </si>
  <si>
    <t>K-9 Bed</t>
  </si>
  <si>
    <t>K-9 Backbowl</t>
  </si>
  <si>
    <t>DOG</t>
  </si>
  <si>
    <t>TENTS</t>
  </si>
  <si>
    <t>DOG SUBTOTAL</t>
  </si>
  <si>
    <t>Ice Grey</t>
  </si>
  <si>
    <t>Essentials Stash, S</t>
  </si>
  <si>
    <t>Glacier Grey</t>
  </si>
  <si>
    <t>17-70012-07</t>
  </si>
  <si>
    <t>Essentials Stash, M</t>
  </si>
  <si>
    <t>17-70011-07</t>
  </si>
  <si>
    <t>14-75270-59</t>
  </si>
  <si>
    <t>SlingBack Chair</t>
  </si>
  <si>
    <t>17-9490-65</t>
  </si>
  <si>
    <t>The TakeOut</t>
  </si>
  <si>
    <t>Cooler Tube Sling</t>
  </si>
  <si>
    <t>Divide</t>
  </si>
  <si>
    <t>Adventure Office</t>
  </si>
  <si>
    <t>18-75311-01</t>
  </si>
  <si>
    <t>Adventure Office Small</t>
  </si>
  <si>
    <t>16-75300-01</t>
  </si>
  <si>
    <t>WHOLESALE</t>
  </si>
  <si>
    <t>Grand Total</t>
  </si>
  <si>
    <t>Step by Step</t>
  </si>
  <si>
    <t>TENTS SUBTOTAL</t>
  </si>
  <si>
    <t>GRAND TOTAL $</t>
  </si>
  <si>
    <t>Total # of Items</t>
  </si>
  <si>
    <t>Enter your store information (yellow areas)</t>
  </si>
  <si>
    <t>Input your PO # and ship date for each ship month</t>
  </si>
  <si>
    <t>Once you have completed entering your order save the file as your store name.xlsm (ex. Outdoorshop.xlsm) - please save as a macro enabled workbook!</t>
  </si>
  <si>
    <t>Moss Green</t>
  </si>
  <si>
    <t>19-10042-28</t>
  </si>
  <si>
    <t>Trippin Fanny</t>
  </si>
  <si>
    <t>Trippin Pack</t>
  </si>
  <si>
    <t>Trippin Pouch</t>
  </si>
  <si>
    <t>Dry Kick</t>
  </si>
  <si>
    <t>Caribe Blue</t>
  </si>
  <si>
    <t>19-9602-63</t>
  </si>
  <si>
    <t>19-9612-02</t>
  </si>
  <si>
    <t>19-9622-01</t>
  </si>
  <si>
    <t>19-9651-14</t>
  </si>
  <si>
    <t>19-9651-39</t>
  </si>
  <si>
    <t>19-9701-01</t>
  </si>
  <si>
    <t>19-9711-30</t>
  </si>
  <si>
    <t>19-9732-30</t>
  </si>
  <si>
    <t>19-9732-26</t>
  </si>
  <si>
    <t>19-9741-08</t>
  </si>
  <si>
    <t>19-9752-06</t>
  </si>
  <si>
    <t>19-9752-19</t>
  </si>
  <si>
    <t>Lava Red</t>
  </si>
  <si>
    <t>Carbon</t>
  </si>
  <si>
    <t>Sand</t>
  </si>
  <si>
    <t>19-80035-02</t>
  </si>
  <si>
    <t>19-80045-02</t>
  </si>
  <si>
    <t>19-80055-02</t>
  </si>
  <si>
    <t>19-80035-50</t>
  </si>
  <si>
    <t>19-80045-50</t>
  </si>
  <si>
    <t>19-80055-50</t>
  </si>
  <si>
    <t>19-80026-59</t>
  </si>
  <si>
    <t>19-80110-02</t>
  </si>
  <si>
    <t>19-80022-07</t>
  </si>
  <si>
    <t xml:space="preserve">Heritage Black </t>
  </si>
  <si>
    <t xml:space="preserve">Heritage Black  </t>
  </si>
  <si>
    <t>Phantom</t>
  </si>
  <si>
    <t>Andesite</t>
  </si>
  <si>
    <t>19-9100-01</t>
  </si>
  <si>
    <t xml:space="preserve">Halite 7075 </t>
  </si>
  <si>
    <t>Halite WSD 7075</t>
  </si>
  <si>
    <t>Carbonlite Pro</t>
  </si>
  <si>
    <t xml:space="preserve">Carbon  </t>
  </si>
  <si>
    <t>Tellurite 7075 OLS</t>
  </si>
  <si>
    <t>Tellurite WSD 7075</t>
  </si>
  <si>
    <t>Pyrite 7075</t>
  </si>
  <si>
    <t>Rhyolite 6061</t>
  </si>
  <si>
    <t>Trekker FX Lite</t>
  </si>
  <si>
    <t>Globetrotter</t>
  </si>
  <si>
    <t>Dolomite 7075 OLS</t>
  </si>
  <si>
    <t>Pinnacle Single</t>
  </si>
  <si>
    <t>17-9489-01</t>
  </si>
  <si>
    <t>17-9479-01</t>
  </si>
  <si>
    <t>17-9509-01</t>
  </si>
  <si>
    <t>Morrison EVO 4 w/FP, 4 Person 3 Season Tent</t>
  </si>
  <si>
    <t>Morrison EVO 2 w/FP, 2 Person 3 Season Tent</t>
  </si>
  <si>
    <t>Bear Creek 4 w/FP, 4 Person 3 Season Tent</t>
  </si>
  <si>
    <t>Bear Creek 2 w/FP, 2 Person 3 Season Tent</t>
  </si>
  <si>
    <t>Conifer, 5+ Person 3 Season Tent</t>
  </si>
  <si>
    <t>Frost Blue</t>
  </si>
  <si>
    <t>20-75090-74</t>
  </si>
  <si>
    <t>Cedar Green</t>
  </si>
  <si>
    <t>20-75090-55</t>
  </si>
  <si>
    <t>Light Sand</t>
  </si>
  <si>
    <t>20-75090-73</t>
  </si>
  <si>
    <t>20-75100-74</t>
  </si>
  <si>
    <t>20-75100-55</t>
  </si>
  <si>
    <t>20-75100-73</t>
  </si>
  <si>
    <t>20-75060-74</t>
  </si>
  <si>
    <t>20-75060-73</t>
  </si>
  <si>
    <t>20-75110-74</t>
  </si>
  <si>
    <t>20-75110-55</t>
  </si>
  <si>
    <t>20-75110-73</t>
  </si>
  <si>
    <t>Groove</t>
  </si>
  <si>
    <t xml:space="preserve">Carbon </t>
  </si>
  <si>
    <t xml:space="preserve">Moroccan Blue </t>
  </si>
  <si>
    <t xml:space="preserve">Capri Blue </t>
  </si>
  <si>
    <t xml:space="preserve">Berry </t>
  </si>
  <si>
    <t xml:space="preserve">Graphite </t>
  </si>
  <si>
    <t>20-10302-20</t>
  </si>
  <si>
    <t>Classic Red</t>
  </si>
  <si>
    <t>20-10302-31</t>
  </si>
  <si>
    <t>Salmon</t>
  </si>
  <si>
    <t>20-10302-75</t>
  </si>
  <si>
    <t>20-10302-21</t>
  </si>
  <si>
    <t>20-10302-01</t>
  </si>
  <si>
    <r>
      <t xml:space="preserve">When prompted click </t>
    </r>
    <r>
      <rPr>
        <i/>
        <sz val="12"/>
        <rFont val="Arial"/>
        <family val="2"/>
      </rPr>
      <t>Enable Macros</t>
    </r>
  </si>
  <si>
    <r>
      <t xml:space="preserve">Click the </t>
    </r>
    <r>
      <rPr>
        <i/>
        <sz val="12"/>
        <rFont val="Arial"/>
        <family val="2"/>
      </rPr>
      <t>Customer Info</t>
    </r>
    <r>
      <rPr>
        <sz val="12"/>
        <rFont val="Arial"/>
        <family val="2"/>
      </rPr>
      <t xml:space="preserve"> tab (adjacent to instructions tab)</t>
    </r>
  </si>
  <si>
    <r>
      <t xml:space="preserve">If the shipping address is the same as the billing address click the </t>
    </r>
    <r>
      <rPr>
        <b/>
        <sz val="12"/>
        <rFont val="Arial"/>
        <family val="2"/>
      </rPr>
      <t>Copy to Ship to</t>
    </r>
    <r>
      <rPr>
        <sz val="12"/>
        <rFont val="Arial"/>
        <family val="2"/>
      </rPr>
      <t xml:space="preserve"> button. Otherwise  manually enter the ship to address in the ship to address box.</t>
    </r>
  </si>
  <si>
    <r>
      <t xml:space="preserve">Click the </t>
    </r>
    <r>
      <rPr>
        <i/>
        <sz val="12"/>
        <rFont val="Arial"/>
        <family val="2"/>
      </rPr>
      <t>Order Form</t>
    </r>
    <r>
      <rPr>
        <sz val="12"/>
        <rFont val="Arial"/>
        <family val="2"/>
      </rPr>
      <t xml:space="preserve"> tab (adjacent to Customer Info tab) to open the order form.</t>
    </r>
  </si>
  <si>
    <t>21-50441-44</t>
  </si>
  <si>
    <t>Heritage Purple</t>
  </si>
  <si>
    <t>21-10301-01</t>
  </si>
  <si>
    <t>21-10301-20</t>
  </si>
  <si>
    <t>21-10301-31</t>
  </si>
  <si>
    <t>21-10301-75</t>
  </si>
  <si>
    <t>21-10301-21</t>
  </si>
  <si>
    <t>757894331610</t>
  </si>
  <si>
    <t>757894331627</t>
  </si>
  <si>
    <t>757894331634</t>
  </si>
  <si>
    <t>757894331641</t>
  </si>
  <si>
    <t>21-10401-01</t>
  </si>
  <si>
    <t>21-10401-20</t>
  </si>
  <si>
    <t>21-10401-31</t>
  </si>
  <si>
    <t>21-10401-75</t>
  </si>
  <si>
    <t>21-10401-21</t>
  </si>
  <si>
    <t>757894331771</t>
  </si>
  <si>
    <t>757894331788</t>
  </si>
  <si>
    <t>757894331795</t>
  </si>
  <si>
    <t>757894331801</t>
  </si>
  <si>
    <t>757894331818</t>
  </si>
  <si>
    <t>21-10201-01</t>
  </si>
  <si>
    <t>21-10201-20</t>
  </si>
  <si>
    <t>21-10201-31</t>
  </si>
  <si>
    <t>21-10201-75</t>
  </si>
  <si>
    <t>21-10201-21</t>
  </si>
  <si>
    <t>Blackout</t>
  </si>
  <si>
    <t>Basil</t>
  </si>
  <si>
    <t>21-75350-01</t>
  </si>
  <si>
    <t>21-75350-77</t>
  </si>
  <si>
    <t>Amble</t>
  </si>
  <si>
    <t>Navy</t>
  </si>
  <si>
    <t>21-75353-48</t>
  </si>
  <si>
    <t>21-75353-77</t>
  </si>
  <si>
    <t>22-10000-01</t>
  </si>
  <si>
    <t>Mayhem 45</t>
  </si>
  <si>
    <t>Mayhem 30</t>
  </si>
  <si>
    <t xml:space="preserve">Zerk 40 </t>
  </si>
  <si>
    <t>Smoke Blue</t>
  </si>
  <si>
    <t>Heitage Black</t>
  </si>
  <si>
    <t>22-50000-01</t>
  </si>
  <si>
    <t>757894331139</t>
  </si>
  <si>
    <t>22-50010-01</t>
  </si>
  <si>
    <t>22-50010-77</t>
  </si>
  <si>
    <t>757894331146</t>
  </si>
  <si>
    <t>22-50020-01</t>
  </si>
  <si>
    <t>22-50020-77</t>
  </si>
  <si>
    <t>22-50240-44</t>
  </si>
  <si>
    <t>22-50240-74</t>
  </si>
  <si>
    <t>757894331832</t>
  </si>
  <si>
    <t>22-50250-44</t>
  </si>
  <si>
    <t>22-50250-74</t>
  </si>
  <si>
    <t>22-50251-44</t>
  </si>
  <si>
    <t>22-50251-74</t>
  </si>
  <si>
    <t>22-50180-44</t>
  </si>
  <si>
    <t>22-50160-44</t>
  </si>
  <si>
    <t>22-50160-74</t>
  </si>
  <si>
    <t>757894331870</t>
  </si>
  <si>
    <t>22-50161-44</t>
  </si>
  <si>
    <t>757894331887</t>
  </si>
  <si>
    <t>22-50161-74</t>
  </si>
  <si>
    <t>22-50162-44</t>
  </si>
  <si>
    <t>757894331900</t>
  </si>
  <si>
    <t>22-50162-74</t>
  </si>
  <si>
    <t>19-50301-01</t>
  </si>
  <si>
    <t>19-50311-01</t>
  </si>
  <si>
    <t>22-10000-77</t>
  </si>
  <si>
    <t>COOLERS/ACCESSORIES</t>
  </si>
  <si>
    <t>COOLERS/ACCESSORIES SUBTOTAL</t>
  </si>
  <si>
    <t>Hiking Baskets Bulk (20pcs)</t>
  </si>
  <si>
    <t>Snow Baskets Bulk (20pcs)</t>
  </si>
  <si>
    <t>Rubber Boot Tips Bulk (20pcs)</t>
  </si>
  <si>
    <t>K-9 Cube</t>
  </si>
  <si>
    <t>CONA 4</t>
  </si>
  <si>
    <t>CONA 65</t>
  </si>
  <si>
    <t>CONA 45</t>
  </si>
  <si>
    <t>CONA 25</t>
  </si>
  <si>
    <t>Scream 55</t>
  </si>
  <si>
    <t>Scream 30</t>
  </si>
  <si>
    <t xml:space="preserve">Scream 12 </t>
  </si>
  <si>
    <t xml:space="preserve">Apex 80 </t>
  </si>
  <si>
    <t xml:space="preserve">Apex 60 </t>
  </si>
  <si>
    <t>Apex 25</t>
  </si>
  <si>
    <t xml:space="preserve">Apex 25 </t>
  </si>
  <si>
    <t xml:space="preserve">Apex 20 </t>
  </si>
  <si>
    <t>Apex 20</t>
  </si>
  <si>
    <t xml:space="preserve">PO # </t>
  </si>
  <si>
    <t>Ship Date</t>
  </si>
  <si>
    <t xml:space="preserve">Order Total </t>
  </si>
  <si>
    <t>20-75060-55</t>
  </si>
  <si>
    <t>Mountainsmith</t>
  </si>
  <si>
    <t>Epic</t>
  </si>
  <si>
    <t>Sprint</t>
  </si>
  <si>
    <t>Timber</t>
  </si>
  <si>
    <t>Swoop</t>
  </si>
  <si>
    <t>Flow</t>
  </si>
  <si>
    <t>Trippin Lil'</t>
  </si>
  <si>
    <t>Moon Mist Grey</t>
  </si>
  <si>
    <t>Coronet Blue</t>
  </si>
  <si>
    <t xml:space="preserve"> Olive Green</t>
  </si>
  <si>
    <t>Cinnamon Red</t>
  </si>
  <si>
    <t>Cascade Teal</t>
  </si>
  <si>
    <t>Olive Green</t>
  </si>
  <si>
    <t>Coyote Brown</t>
  </si>
  <si>
    <t>Black Plum</t>
  </si>
  <si>
    <t>Meadow Green</t>
  </si>
  <si>
    <t>Cyan Blue</t>
  </si>
  <si>
    <t>Maroon Red</t>
  </si>
  <si>
    <t>23-10020-01</t>
  </si>
  <si>
    <t>23-10020-33</t>
  </si>
  <si>
    <t>23-10020-27</t>
  </si>
  <si>
    <t>23-10020-29</t>
  </si>
  <si>
    <t>23-10020-18</t>
  </si>
  <si>
    <t>23-10200-01</t>
  </si>
  <si>
    <t>23-10200-50</t>
  </si>
  <si>
    <t>23-10200-33</t>
  </si>
  <si>
    <t>23-10200-27</t>
  </si>
  <si>
    <t>23-10200-29</t>
  </si>
  <si>
    <t>23-10200-18</t>
  </si>
  <si>
    <t>23-10300-01</t>
  </si>
  <si>
    <t>23-10300-50</t>
  </si>
  <si>
    <t>23-10300-33</t>
  </si>
  <si>
    <t>23-10300-27</t>
  </si>
  <si>
    <t>23-10300-29</t>
  </si>
  <si>
    <t>23-10300-18</t>
  </si>
  <si>
    <t>23-10400-01</t>
  </si>
  <si>
    <t>23-10400-50</t>
  </si>
  <si>
    <t>23-10400-33</t>
  </si>
  <si>
    <t>23-10400-27</t>
  </si>
  <si>
    <t>23-10400-29</t>
  </si>
  <si>
    <t>23-10400-18</t>
  </si>
  <si>
    <t>23-10160-01</t>
  </si>
  <si>
    <t>23-10160-50</t>
  </si>
  <si>
    <t>23-10160-33</t>
  </si>
  <si>
    <t>23-10160-27</t>
  </si>
  <si>
    <t>23-10160-29</t>
  </si>
  <si>
    <t>23-10160-18</t>
  </si>
  <si>
    <t>23-10220-01</t>
  </si>
  <si>
    <t>23-10220-50</t>
  </si>
  <si>
    <t>23-10220-33</t>
  </si>
  <si>
    <t>23-10220-27</t>
  </si>
  <si>
    <t>23-10220-29</t>
  </si>
  <si>
    <t>23-10220-18</t>
  </si>
  <si>
    <t>23-10800-01</t>
  </si>
  <si>
    <t>23-10800-60</t>
  </si>
  <si>
    <t>23-10190-01</t>
  </si>
  <si>
    <t>23-10190-62</t>
  </si>
  <si>
    <t>23-10190-13</t>
  </si>
  <si>
    <t>23-10190-15</t>
  </si>
  <si>
    <t>23-10190-49</t>
  </si>
  <si>
    <t>23-10700-01</t>
  </si>
  <si>
    <t>23-10700-62</t>
  </si>
  <si>
    <t>23-10700-13</t>
  </si>
  <si>
    <t>23-10700-15</t>
  </si>
  <si>
    <t>23-10700-49</t>
  </si>
  <si>
    <t>23-10500-01</t>
  </si>
  <si>
    <t>23-10500-62</t>
  </si>
  <si>
    <t>23-10500-13</t>
  </si>
  <si>
    <t>23-10500-15</t>
  </si>
  <si>
    <t>23-10500-49</t>
  </si>
  <si>
    <t>23-10600-01</t>
  </si>
  <si>
    <t>23-10600-62</t>
  </si>
  <si>
    <t>23-10600-13</t>
  </si>
  <si>
    <t>23-10600-15</t>
  </si>
  <si>
    <t>23-10600-49</t>
  </si>
  <si>
    <t>Rain Cover Extra Small</t>
  </si>
  <si>
    <t>07-90010-01</t>
  </si>
  <si>
    <t>Open F23 Order Form</t>
  </si>
  <si>
    <t>Mountainsmith Fall 2023 PRSN</t>
  </si>
  <si>
    <t>7/15/2023 - 12/31/2023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</si>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</sst>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Palatino Linotype"/>
      <family val="1"/>
    </font>
    <font>
      <b/>
      <sz val="10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Andalus"/>
      <family val="1"/>
    </font>
    <font>
      <b/>
      <sz val="8"/>
      <name val="Andalus"/>
      <family val="1"/>
    </font>
    <font>
      <b/>
      <sz val="9"/>
      <color indexed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vertical="center"/>
    </xf>
  </cellStyleXfs>
  <cellXfs count="170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1" fontId="21" fillId="0" borderId="9" xfId="1" applyNumberFormat="1" applyFont="1" applyFill="1" applyBorder="1" applyAlignment="1" applyProtection="1">
      <alignment horizontal="center" vertical="center"/>
    </xf>
    <xf numFmtId="44" fontId="21" fillId="0" borderId="9" xfId="1" applyFont="1" applyFill="1" applyBorder="1" applyAlignment="1" applyProtection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6" fillId="0" borderId="12" xfId="0" applyFont="1" applyBorder="1"/>
    <xf numFmtId="0" fontId="26" fillId="0" borderId="0" xfId="0" applyFont="1"/>
    <xf numFmtId="0" fontId="26" fillId="0" borderId="8" xfId="0" applyFont="1" applyBorder="1"/>
    <xf numFmtId="0" fontId="25" fillId="2" borderId="4" xfId="0" applyFont="1" applyFill="1" applyBorder="1"/>
    <xf numFmtId="0" fontId="27" fillId="2" borderId="5" xfId="0" applyFont="1" applyFill="1" applyBorder="1"/>
    <xf numFmtId="0" fontId="27" fillId="2" borderId="6" xfId="0" applyFont="1" applyFill="1" applyBorder="1"/>
    <xf numFmtId="0" fontId="20" fillId="0" borderId="7" xfId="0" applyFont="1" applyBorder="1" applyAlignment="1">
      <alignment vertical="center"/>
    </xf>
    <xf numFmtId="0" fontId="20" fillId="0" borderId="7" xfId="0" applyFont="1" applyBorder="1"/>
    <xf numFmtId="0" fontId="25" fillId="2" borderId="7" xfId="0" applyFont="1" applyFill="1" applyBorder="1"/>
    <xf numFmtId="0" fontId="27" fillId="2" borderId="0" xfId="0" applyFont="1" applyFill="1"/>
    <xf numFmtId="0" fontId="27" fillId="2" borderId="8" xfId="0" applyFont="1" applyFill="1" applyBorder="1"/>
    <xf numFmtId="0" fontId="20" fillId="0" borderId="14" xfId="0" applyFont="1" applyBorder="1"/>
    <xf numFmtId="0" fontId="20" fillId="0" borderId="31" xfId="0" applyFont="1" applyBorder="1"/>
    <xf numFmtId="0" fontId="26" fillId="6" borderId="1" xfId="0" applyFont="1" applyFill="1" applyBorder="1" applyProtection="1">
      <protection locked="0"/>
    </xf>
    <xf numFmtId="164" fontId="21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64" fontId="17" fillId="0" borderId="8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7" fillId="0" borderId="38" xfId="0" applyNumberFormat="1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16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4" fontId="21" fillId="9" borderId="9" xfId="1" applyFont="1" applyFill="1" applyBorder="1" applyAlignment="1" applyProtection="1">
      <alignment horizontal="center" vertical="center"/>
    </xf>
    <xf numFmtId="49" fontId="21" fillId="9" borderId="9" xfId="1" applyNumberFormat="1" applyFont="1" applyFill="1" applyBorder="1" applyAlignment="1" applyProtection="1">
      <alignment horizontal="center" vertical="center"/>
    </xf>
    <xf numFmtId="44" fontId="21" fillId="9" borderId="9" xfId="1" quotePrefix="1" applyFont="1" applyFill="1" applyBorder="1" applyAlignment="1" applyProtection="1">
      <alignment horizontal="center" vertical="center"/>
    </xf>
    <xf numFmtId="44" fontId="21" fillId="0" borderId="9" xfId="1" quotePrefix="1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1" fontId="21" fillId="4" borderId="5" xfId="0" applyNumberFormat="1" applyFont="1" applyFill="1" applyBorder="1" applyAlignment="1">
      <alignment horizontal="center" vertical="center"/>
    </xf>
    <xf numFmtId="164" fontId="21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1" fillId="9" borderId="9" xfId="0" applyFont="1" applyFill="1" applyBorder="1" applyAlignment="1">
      <alignment horizontal="center" vertical="center"/>
    </xf>
    <xf numFmtId="1" fontId="21" fillId="9" borderId="9" xfId="0" quotePrefix="1" applyNumberFormat="1" applyFont="1" applyFill="1" applyBorder="1" applyAlignment="1">
      <alignment horizontal="center" vertical="center"/>
    </xf>
    <xf numFmtId="2" fontId="21" fillId="0" borderId="33" xfId="0" applyNumberFormat="1" applyFont="1" applyBorder="1" applyAlignment="1" applyProtection="1">
      <alignment horizontal="center" vertical="center"/>
      <protection locked="0"/>
    </xf>
    <xf numFmtId="2" fontId="21" fillId="0" borderId="9" xfId="0" applyNumberFormat="1" applyFont="1" applyBorder="1" applyAlignment="1" applyProtection="1">
      <alignment horizontal="center" vertical="center"/>
      <protection locked="0"/>
    </xf>
    <xf numFmtId="164" fontId="21" fillId="0" borderId="15" xfId="0" applyNumberFormat="1" applyFont="1" applyBorder="1" applyAlignment="1">
      <alignment horizontal="center" vertical="center"/>
    </xf>
    <xf numFmtId="1" fontId="21" fillId="9" borderId="9" xfId="0" applyNumberFormat="1" applyFont="1" applyFill="1" applyBorder="1" applyAlignment="1">
      <alignment horizontal="center" vertical="center"/>
    </xf>
    <xf numFmtId="49" fontId="21" fillId="9" borderId="9" xfId="0" applyNumberFormat="1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9" xfId="0" applyFont="1" applyFill="1" applyBorder="1"/>
    <xf numFmtId="164" fontId="30" fillId="5" borderId="9" xfId="0" quotePrefix="1" applyNumberFormat="1" applyFont="1" applyFill="1" applyBorder="1"/>
    <xf numFmtId="49" fontId="30" fillId="5" borderId="9" xfId="0" applyNumberFormat="1" applyFont="1" applyFill="1" applyBorder="1"/>
    <xf numFmtId="164" fontId="24" fillId="3" borderId="11" xfId="0" applyNumberFormat="1" applyFont="1" applyFill="1" applyBorder="1" applyAlignment="1">
      <alignment horizontal="center" vertical="center"/>
    </xf>
    <xf numFmtId="164" fontId="24" fillId="3" borderId="20" xfId="0" applyNumberFormat="1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9" xfId="0" applyFont="1" applyFill="1" applyBorder="1"/>
    <xf numFmtId="1" fontId="21" fillId="8" borderId="9" xfId="0" applyNumberFormat="1" applyFont="1" applyFill="1" applyBorder="1"/>
    <xf numFmtId="164" fontId="21" fillId="4" borderId="11" xfId="0" applyNumberFormat="1" applyFont="1" applyFill="1" applyBorder="1" applyAlignment="1">
      <alignment horizontal="center" vertical="center"/>
    </xf>
    <xf numFmtId="164" fontId="21" fillId="4" borderId="20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29" fillId="3" borderId="35" xfId="0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/>
    </xf>
    <xf numFmtId="164" fontId="21" fillId="3" borderId="39" xfId="0" quotePrefix="1" applyNumberFormat="1" applyFont="1" applyFill="1" applyBorder="1" applyAlignment="1">
      <alignment horizontal="center" vertical="center"/>
    </xf>
    <xf numFmtId="164" fontId="21" fillId="3" borderId="36" xfId="0" quotePrefix="1" applyNumberFormat="1" applyFont="1" applyFill="1" applyBorder="1" applyAlignment="1">
      <alignment horizontal="center" vertical="center"/>
    </xf>
    <xf numFmtId="49" fontId="21" fillId="3" borderId="36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1" fontId="21" fillId="0" borderId="9" xfId="0" quotePrefix="1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 vertical="center"/>
    </xf>
    <xf numFmtId="1" fontId="21" fillId="0" borderId="0" xfId="3" applyNumberFormat="1" applyFont="1" applyAlignment="1">
      <alignment horizontal="center"/>
    </xf>
    <xf numFmtId="164" fontId="21" fillId="4" borderId="11" xfId="0" applyNumberFormat="1" applyFont="1" applyFill="1" applyBorder="1" applyAlignment="1">
      <alignment horizontal="center"/>
    </xf>
    <xf numFmtId="164" fontId="21" fillId="4" borderId="20" xfId="0" applyNumberFormat="1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4" fontId="11" fillId="0" borderId="0" xfId="0" applyNumberFormat="1" applyFont="1" applyProtection="1"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164" fontId="21" fillId="4" borderId="23" xfId="0" applyNumberFormat="1" applyFont="1" applyFill="1" applyBorder="1" applyAlignment="1">
      <alignment horizontal="center" vertical="center"/>
    </xf>
    <xf numFmtId="164" fontId="21" fillId="4" borderId="21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4" fontId="9" fillId="0" borderId="0" xfId="0" applyNumberFormat="1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4" fontId="21" fillId="0" borderId="9" xfId="0" applyNumberFormat="1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/>
    </xf>
    <xf numFmtId="164" fontId="21" fillId="3" borderId="34" xfId="0" quotePrefix="1" applyNumberFormat="1" applyFont="1" applyFill="1" applyBorder="1" applyAlignment="1">
      <alignment horizontal="center" vertical="center"/>
    </xf>
    <xf numFmtId="164" fontId="21" fillId="3" borderId="11" xfId="0" quotePrefix="1" applyNumberFormat="1" applyFont="1" applyFill="1" applyBorder="1" applyAlignment="1">
      <alignment horizontal="center" vertical="center"/>
    </xf>
    <xf numFmtId="49" fontId="21" fillId="3" borderId="11" xfId="0" applyNumberFormat="1" applyFont="1" applyFill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164" fontId="22" fillId="7" borderId="39" xfId="0" quotePrefix="1" applyNumberFormat="1" applyFont="1" applyFill="1" applyBorder="1" applyAlignment="1">
      <alignment horizontal="center" vertical="center"/>
    </xf>
    <xf numFmtId="164" fontId="22" fillId="7" borderId="11" xfId="0" quotePrefix="1" applyNumberFormat="1" applyFont="1" applyFill="1" applyBorder="1" applyAlignment="1">
      <alignment horizontal="center" vertical="center"/>
    </xf>
    <xf numFmtId="49" fontId="22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164" fontId="24" fillId="7" borderId="20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164" fontId="22" fillId="3" borderId="34" xfId="0" quotePrefix="1" applyNumberFormat="1" applyFont="1" applyFill="1" applyBorder="1" applyAlignment="1">
      <alignment horizontal="center" vertical="center"/>
    </xf>
    <xf numFmtId="164" fontId="22" fillId="3" borderId="11" xfId="0" quotePrefix="1" applyNumberFormat="1" applyFont="1" applyFill="1" applyBorder="1" applyAlignment="1">
      <alignment horizontal="center" vertical="center"/>
    </xf>
    <xf numFmtId="49" fontId="22" fillId="3" borderId="11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3" fontId="24" fillId="3" borderId="11" xfId="0" applyNumberFormat="1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/>
    </xf>
    <xf numFmtId="1" fontId="19" fillId="7" borderId="18" xfId="0" applyNumberFormat="1" applyFont="1" applyFill="1" applyBorder="1" applyAlignment="1">
      <alignment horizontal="center"/>
    </xf>
    <xf numFmtId="164" fontId="19" fillId="7" borderId="11" xfId="0" applyNumberFormat="1" applyFont="1" applyFill="1" applyBorder="1" applyAlignment="1">
      <alignment horizontal="center"/>
    </xf>
    <xf numFmtId="164" fontId="19" fillId="7" borderId="19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wrapText="1"/>
    </xf>
    <xf numFmtId="0" fontId="1" fillId="0" borderId="0" xfId="0" applyFont="1"/>
    <xf numFmtId="44" fontId="3" fillId="0" borderId="0" xfId="0" applyNumberFormat="1" applyFont="1" applyAlignment="1" applyProtection="1">
      <alignment vertical="center"/>
      <protection locked="0"/>
    </xf>
    <xf numFmtId="0" fontId="32" fillId="0" borderId="24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33" xfId="0" applyFont="1" applyBorder="1" applyAlignment="1">
      <alignment horizontal="left"/>
    </xf>
    <xf numFmtId="9" fontId="26" fillId="0" borderId="32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164" fontId="26" fillId="0" borderId="25" xfId="0" applyNumberFormat="1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6" borderId="25" xfId="0" applyFont="1" applyFill="1" applyBorder="1" applyAlignment="1" applyProtection="1">
      <alignment horizontal="left"/>
      <protection locked="0"/>
    </xf>
    <xf numFmtId="0" fontId="26" fillId="6" borderId="21" xfId="0" applyFont="1" applyFill="1" applyBorder="1" applyAlignment="1" applyProtection="1">
      <alignment horizontal="left"/>
      <protection locked="0"/>
    </xf>
    <xf numFmtId="165" fontId="26" fillId="6" borderId="25" xfId="0" applyNumberFormat="1" applyFont="1" applyFill="1" applyBorder="1" applyAlignment="1" applyProtection="1">
      <alignment horizontal="left"/>
      <protection locked="0"/>
    </xf>
    <xf numFmtId="165" fontId="26" fillId="6" borderId="21" xfId="0" applyNumberFormat="1" applyFont="1" applyFill="1" applyBorder="1" applyAlignment="1" applyProtection="1">
      <alignment horizontal="left"/>
      <protection locked="0"/>
    </xf>
    <xf numFmtId="0" fontId="26" fillId="0" borderId="25" xfId="0" applyFont="1" applyBorder="1" applyAlignment="1">
      <alignment horizontal="left"/>
    </xf>
    <xf numFmtId="44" fontId="26" fillId="0" borderId="29" xfId="1" applyFont="1" applyBorder="1" applyAlignment="1" applyProtection="1">
      <alignment horizontal="left"/>
    </xf>
    <xf numFmtId="44" fontId="26" fillId="0" borderId="30" xfId="1" applyFont="1" applyBorder="1" applyAlignment="1" applyProtection="1">
      <alignment horizontal="left"/>
    </xf>
    <xf numFmtId="164" fontId="26" fillId="0" borderId="26" xfId="0" applyNumberFormat="1" applyFont="1" applyBorder="1" applyAlignment="1">
      <alignment horizontal="left"/>
    </xf>
    <xf numFmtId="0" fontId="26" fillId="6" borderId="26" xfId="0" applyFont="1" applyFill="1" applyBorder="1" applyAlignment="1" applyProtection="1">
      <alignment horizontal="left"/>
      <protection locked="0"/>
    </xf>
    <xf numFmtId="0" fontId="26" fillId="6" borderId="1" xfId="0" applyFont="1" applyFill="1" applyBorder="1" applyAlignment="1" applyProtection="1">
      <alignment horizontal="left"/>
      <protection locked="0"/>
    </xf>
    <xf numFmtId="0" fontId="25" fillId="2" borderId="13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5" fillId="2" borderId="3" xfId="0" applyFont="1" applyFill="1" applyBorder="1" applyAlignment="1">
      <alignment horizontal="left"/>
    </xf>
    <xf numFmtId="0" fontId="25" fillId="2" borderId="28" xfId="0" applyFont="1" applyFill="1" applyBorder="1" applyAlignment="1">
      <alignment horizontal="left"/>
    </xf>
    <xf numFmtId="0" fontId="25" fillId="2" borderId="4" xfId="0" applyFont="1" applyFill="1" applyBorder="1" applyAlignment="1">
      <alignment horizontal="left"/>
    </xf>
    <xf numFmtId="0" fontId="25" fillId="2" borderId="22" xfId="0" applyFont="1" applyFill="1" applyBorder="1" applyAlignment="1">
      <alignment horizontal="left"/>
    </xf>
    <xf numFmtId="0" fontId="25" fillId="2" borderId="27" xfId="0" applyFont="1" applyFill="1" applyBorder="1" applyAlignment="1">
      <alignment horizontal="left"/>
    </xf>
    <xf numFmtId="0" fontId="26" fillId="6" borderId="25" xfId="0" applyFont="1" applyFill="1" applyBorder="1" applyProtection="1">
      <protection locked="0"/>
    </xf>
    <xf numFmtId="0" fontId="26" fillId="6" borderId="21" xfId="0" applyFont="1" applyFill="1" applyBorder="1" applyProtection="1">
      <protection locked="0"/>
    </xf>
    <xf numFmtId="164" fontId="16" fillId="5" borderId="13" xfId="0" applyNumberFormat="1" applyFont="1" applyFill="1" applyBorder="1" applyAlignment="1">
      <alignment horizontal="center"/>
    </xf>
    <xf numFmtId="164" fontId="16" fillId="5" borderId="5" xfId="0" applyNumberFormat="1" applyFont="1" applyFill="1" applyBorder="1" applyAlignment="1">
      <alignment horizontal="center"/>
    </xf>
    <xf numFmtId="164" fontId="16" fillId="5" borderId="6" xfId="0" applyNumberFormat="1" applyFont="1" applyFill="1" applyBorder="1" applyAlignment="1">
      <alignment horizontal="center"/>
    </xf>
    <xf numFmtId="0" fontId="35" fillId="9" borderId="0" xfId="0" applyFont="1" applyFill="1" applyAlignment="1" applyProtection="1">
      <alignment horizontal="center" vertical="center"/>
      <protection locked="0"/>
    </xf>
  </cellXfs>
  <cellStyles count="9">
    <cellStyle name=" 1" xfId="4" xr:uid="{26709899-AF8F-4478-B876-8E0F7E45FADA}"/>
    <cellStyle name="Currency" xfId="1" builtinId="4"/>
    <cellStyle name="Normal" xfId="0" builtinId="0"/>
    <cellStyle name="Normal 2" xfId="3" xr:uid="{86B48F60-F625-42E7-B959-8B2C24324101}"/>
    <cellStyle name="Normal_Sheet1" xfId="2" xr:uid="{FF19C046-9C6B-4F4B-863C-5E23691862F7}"/>
    <cellStyle name="Percent 2" xfId="5" xr:uid="{C0B189DC-161F-4C45-9E2E-92313DD82815}"/>
    <cellStyle name="Style 1" xfId="6" xr:uid="{9B8E6041-E2E6-4B68-868C-2C2D6263D181}"/>
    <cellStyle name="一般_6款量袋报价单" xfId="7" xr:uid="{F222A724-3950-4381-8C8D-53AAA506E2BE}"/>
    <cellStyle name="常规_MS Beer Can Holder Sling Quotation sheet " xfId="8" xr:uid="{1DF31FA8-AB19-4420-8507-49999137FC94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Ship To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</xdr:row>
          <xdr:rowOff>0</xdr:rowOff>
        </xdr:from>
        <xdr:to>
          <xdr:col>0</xdr:col>
          <xdr:colOff>2466975</xdr:colOff>
          <xdr:row>4</xdr:row>
          <xdr:rowOff>133350</xdr:rowOff>
        </xdr:to>
        <xdr:sp macro="" textlink="">
          <xdr:nvSpPr>
            <xdr:cNvPr id="1032" name="btnExpandSheet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0</xdr:rowOff>
        </xdr:from>
        <xdr:to>
          <xdr:col>0</xdr:col>
          <xdr:colOff>2466975</xdr:colOff>
          <xdr:row>2</xdr:row>
          <xdr:rowOff>114300</xdr:rowOff>
        </xdr:to>
        <xdr:sp macro="" textlink="">
          <xdr:nvSpPr>
            <xdr:cNvPr id="1051" name="btnHideRows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54" name="AutoShape 3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3324225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1608666</xdr:colOff>
      <xdr:row>4</xdr:row>
      <xdr:rowOff>174489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167" y="0"/>
          <a:ext cx="1608666" cy="947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12"/>
  <sheetViews>
    <sheetView tabSelected="1" workbookViewId="0">
      <selection activeCell="H5" sqref="H5"/>
    </sheetView>
  </sheetViews>
  <sheetFormatPr defaultRowHeight="12.75"/>
  <cols>
    <col min="2" max="2" width="81.85546875" customWidth="1"/>
  </cols>
  <sheetData>
    <row r="1" spans="1:2" ht="13.5" customHeight="1">
      <c r="A1" s="134" t="s">
        <v>39</v>
      </c>
      <c r="B1" s="134"/>
    </row>
    <row r="2" spans="1:2" ht="15.75">
      <c r="A2" s="135" t="s">
        <v>128</v>
      </c>
      <c r="B2" s="136"/>
    </row>
    <row r="3" spans="1:2" ht="15">
      <c r="A3" s="129">
        <v>1</v>
      </c>
      <c r="B3" s="130" t="s">
        <v>389</v>
      </c>
    </row>
    <row r="4" spans="1:2" ht="15">
      <c r="A4" s="129">
        <v>2</v>
      </c>
      <c r="B4" s="130" t="s">
        <v>218</v>
      </c>
    </row>
    <row r="5" spans="1:2" ht="15">
      <c r="A5" s="129">
        <v>3</v>
      </c>
      <c r="B5" s="130" t="s">
        <v>219</v>
      </c>
    </row>
    <row r="6" spans="1:2" ht="15">
      <c r="A6" s="129">
        <v>4</v>
      </c>
      <c r="B6" s="130" t="s">
        <v>132</v>
      </c>
    </row>
    <row r="7" spans="1:2" ht="46.5">
      <c r="A7" s="129">
        <v>5</v>
      </c>
      <c r="B7" s="131" t="s">
        <v>220</v>
      </c>
    </row>
    <row r="8" spans="1:2" ht="15">
      <c r="A8" s="129">
        <v>6</v>
      </c>
      <c r="B8" s="131" t="s">
        <v>133</v>
      </c>
    </row>
    <row r="9" spans="1:2" ht="30">
      <c r="A9" s="129">
        <v>7</v>
      </c>
      <c r="B9" s="131" t="s">
        <v>221</v>
      </c>
    </row>
    <row r="10" spans="1:2" ht="15">
      <c r="A10" s="129">
        <v>8</v>
      </c>
      <c r="B10" s="131" t="s">
        <v>0</v>
      </c>
    </row>
    <row r="11" spans="1:2" ht="45">
      <c r="A11" s="129">
        <v>10</v>
      </c>
      <c r="B11" s="131" t="s">
        <v>134</v>
      </c>
    </row>
    <row r="12" spans="1:2">
      <c r="A12" s="3"/>
    </row>
  </sheetData>
  <sheetProtection algorithmName="SHA-512" hashValue="+gl1AwoSCYp+tsxBsi1AbQvugv+z5r6bv/fn+Nbdyu0WQROrE0ALV/jJL7ma0BZSVrn2AeqsmWQdjOdJJbFxxg==" saltValue="wWM+53bfxj/ID5PcpIjUeQ==" spinCount="100000" sheet="1" selectLockedCells="1" selectUnlockedCells="1"/>
  <mergeCells count="2">
    <mergeCell ref="A1:B1"/>
    <mergeCell ref="A2:B2"/>
  </mergeCells>
  <phoneticPr fontId="2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E80"/>
  <sheetViews>
    <sheetView workbookViewId="0">
      <selection activeCell="B16" sqref="B16:C16"/>
    </sheetView>
  </sheetViews>
  <sheetFormatPr defaultRowHeight="15"/>
  <cols>
    <col min="1" max="1" width="57.5703125" style="1" customWidth="1"/>
    <col min="2" max="2" width="4.5703125" style="1" customWidth="1"/>
    <col min="3" max="3" width="27.7109375" style="1" customWidth="1"/>
    <col min="5" max="5" width="27.42578125" customWidth="1"/>
  </cols>
  <sheetData>
    <row r="1" spans="1:3" ht="15.75">
      <c r="A1" s="153" t="s">
        <v>390</v>
      </c>
      <c r="B1" s="154"/>
      <c r="C1" s="155"/>
    </row>
    <row r="2" spans="1:3" ht="15.75">
      <c r="A2" s="156" t="s">
        <v>4</v>
      </c>
      <c r="B2" s="157"/>
      <c r="C2" s="158"/>
    </row>
    <row r="3" spans="1:3" ht="15.75">
      <c r="A3" s="156" t="s">
        <v>391</v>
      </c>
      <c r="B3" s="157"/>
      <c r="C3" s="158"/>
    </row>
    <row r="4" spans="1:3" ht="16.5" thickBot="1">
      <c r="A4" s="159" t="s">
        <v>30</v>
      </c>
      <c r="B4" s="160"/>
      <c r="C4" s="21" t="s">
        <v>312</v>
      </c>
    </row>
    <row r="5" spans="1:3" ht="19.5" customHeight="1">
      <c r="A5" s="161" t="s">
        <v>31</v>
      </c>
      <c r="B5" s="162"/>
      <c r="C5" s="163"/>
    </row>
    <row r="6" spans="1:3" ht="15.75">
      <c r="A6" s="6" t="s">
        <v>32</v>
      </c>
      <c r="B6" s="164"/>
      <c r="C6" s="165"/>
    </row>
    <row r="7" spans="1:3" ht="15.75">
      <c r="A7" s="6" t="s">
        <v>34</v>
      </c>
      <c r="B7" s="143"/>
      <c r="C7" s="144"/>
    </row>
    <row r="8" spans="1:3" ht="15.75">
      <c r="A8" s="6" t="s">
        <v>35</v>
      </c>
      <c r="B8" s="164"/>
      <c r="C8" s="165"/>
    </row>
    <row r="9" spans="1:3" ht="15.75">
      <c r="A9" s="6" t="s">
        <v>36</v>
      </c>
      <c r="B9" s="164"/>
      <c r="C9" s="165"/>
    </row>
    <row r="10" spans="1:3" ht="15.75">
      <c r="A10" s="6" t="s">
        <v>37</v>
      </c>
      <c r="B10" s="143"/>
      <c r="C10" s="144"/>
    </row>
    <row r="11" spans="1:3" ht="16.5" thickBot="1">
      <c r="A11" s="8"/>
      <c r="B11" s="9"/>
      <c r="C11" s="10"/>
    </row>
    <row r="12" spans="1:3" ht="15.75">
      <c r="A12" s="161" t="s">
        <v>38</v>
      </c>
      <c r="B12" s="162"/>
      <c r="C12" s="163"/>
    </row>
    <row r="13" spans="1:3" ht="15.75">
      <c r="A13" s="6" t="s">
        <v>20</v>
      </c>
      <c r="B13" s="143"/>
      <c r="C13" s="144"/>
    </row>
    <row r="14" spans="1:3" ht="15.75">
      <c r="A14" s="6" t="s">
        <v>44</v>
      </c>
      <c r="B14" s="143"/>
      <c r="C14" s="144"/>
    </row>
    <row r="15" spans="1:3" ht="15.75">
      <c r="A15" s="6" t="s">
        <v>34</v>
      </c>
      <c r="B15" s="143"/>
      <c r="C15" s="144"/>
    </row>
    <row r="16" spans="1:3" ht="15.75">
      <c r="A16" s="6" t="s">
        <v>35</v>
      </c>
      <c r="B16" s="143"/>
      <c r="C16" s="144"/>
    </row>
    <row r="17" spans="1:5" ht="15.75">
      <c r="A17" s="6" t="s">
        <v>36</v>
      </c>
      <c r="B17" s="143"/>
      <c r="C17" s="144"/>
    </row>
    <row r="18" spans="1:5" ht="16.5" thickBot="1">
      <c r="A18" s="6" t="s">
        <v>37</v>
      </c>
      <c r="B18" s="151"/>
      <c r="C18" s="152"/>
    </row>
    <row r="19" spans="1:5" ht="16.5" thickBot="1">
      <c r="A19" s="8"/>
      <c r="B19" s="9"/>
      <c r="C19" s="10"/>
    </row>
    <row r="20" spans="1:5" ht="15.75">
      <c r="A20" s="11" t="str">
        <f>'MS OrderForm'!F6</f>
        <v>July</v>
      </c>
      <c r="B20" s="12"/>
      <c r="C20" s="13"/>
    </row>
    <row r="21" spans="1:5" ht="15.75">
      <c r="A21" s="6" t="s">
        <v>308</v>
      </c>
      <c r="B21" s="143"/>
      <c r="C21" s="144"/>
      <c r="D21" s="132"/>
      <c r="E21" s="132"/>
    </row>
    <row r="22" spans="1:5" ht="15.75">
      <c r="A22" s="14" t="s">
        <v>309</v>
      </c>
      <c r="B22" s="145"/>
      <c r="C22" s="146"/>
      <c r="E22" s="132"/>
    </row>
    <row r="23" spans="1:5" ht="15.75" hidden="1">
      <c r="A23" s="15" t="s">
        <v>21</v>
      </c>
      <c r="B23" s="147"/>
      <c r="C23" s="140"/>
    </row>
    <row r="24" spans="1:5" ht="15.75">
      <c r="A24" s="6" t="s">
        <v>310</v>
      </c>
      <c r="B24" s="139">
        <f>'MS OrderForm'!F3</f>
        <v>0</v>
      </c>
      <c r="C24" s="140"/>
    </row>
    <row r="25" spans="1:5" ht="16.5" hidden="1" thickBot="1">
      <c r="A25" s="7" t="s">
        <v>3</v>
      </c>
      <c r="B25" s="141"/>
      <c r="C25" s="142"/>
    </row>
    <row r="26" spans="1:5" ht="15.75">
      <c r="A26" s="16" t="str">
        <f>'MS OrderForm'!G6</f>
        <v>August</v>
      </c>
      <c r="B26" s="17"/>
      <c r="C26" s="18"/>
    </row>
    <row r="27" spans="1:5" ht="15.75">
      <c r="A27" s="6" t="s">
        <v>308</v>
      </c>
      <c r="B27" s="143"/>
      <c r="C27" s="144"/>
    </row>
    <row r="28" spans="1:5" ht="15.75">
      <c r="A28" s="14" t="s">
        <v>309</v>
      </c>
      <c r="B28" s="145"/>
      <c r="C28" s="146"/>
    </row>
    <row r="29" spans="1:5" ht="15.75" hidden="1">
      <c r="A29" s="15" t="s">
        <v>21</v>
      </c>
      <c r="B29" s="147"/>
      <c r="C29" s="140"/>
    </row>
    <row r="30" spans="1:5" ht="15.75">
      <c r="A30" s="6" t="s">
        <v>310</v>
      </c>
      <c r="B30" s="139">
        <f>'MS OrderForm'!G3</f>
        <v>0</v>
      </c>
      <c r="C30" s="140"/>
    </row>
    <row r="31" spans="1:5" ht="16.5" hidden="1" thickBot="1">
      <c r="A31" s="7" t="s">
        <v>3</v>
      </c>
      <c r="B31" s="141"/>
      <c r="C31" s="142"/>
    </row>
    <row r="32" spans="1:5" ht="15.75">
      <c r="A32" s="16" t="str">
        <f>'MS OrderForm'!H6</f>
        <v>September</v>
      </c>
      <c r="B32" s="17"/>
      <c r="C32" s="18"/>
    </row>
    <row r="33" spans="1:3" ht="15.75">
      <c r="A33" s="6" t="s">
        <v>308</v>
      </c>
      <c r="B33" s="143"/>
      <c r="C33" s="144"/>
    </row>
    <row r="34" spans="1:3" ht="15.75">
      <c r="A34" s="14" t="s">
        <v>309</v>
      </c>
      <c r="B34" s="145"/>
      <c r="C34" s="146"/>
    </row>
    <row r="35" spans="1:3" ht="15.75" hidden="1">
      <c r="A35" s="15" t="s">
        <v>21</v>
      </c>
      <c r="B35" s="147"/>
      <c r="C35" s="140"/>
    </row>
    <row r="36" spans="1:3" ht="16.5" thickBot="1">
      <c r="A36" s="6" t="s">
        <v>310</v>
      </c>
      <c r="B36" s="139">
        <f>'MS OrderForm'!H3</f>
        <v>0</v>
      </c>
      <c r="C36" s="140"/>
    </row>
    <row r="37" spans="1:3" ht="16.5" hidden="1" thickBot="1">
      <c r="A37" s="7" t="s">
        <v>3</v>
      </c>
      <c r="B37" s="141"/>
      <c r="C37" s="142"/>
    </row>
    <row r="38" spans="1:3" ht="15.75">
      <c r="A38" s="11" t="str">
        <f>'MS OrderForm'!I6</f>
        <v>October</v>
      </c>
      <c r="B38" s="12"/>
      <c r="C38" s="13"/>
    </row>
    <row r="39" spans="1:3" ht="15.75">
      <c r="A39" s="6" t="s">
        <v>308</v>
      </c>
      <c r="B39" s="143"/>
      <c r="C39" s="144"/>
    </row>
    <row r="40" spans="1:3" ht="15.75">
      <c r="A40" s="14" t="s">
        <v>309</v>
      </c>
      <c r="B40" s="143"/>
      <c r="C40" s="144"/>
    </row>
    <row r="41" spans="1:3" ht="15.75" hidden="1">
      <c r="A41" s="15" t="s">
        <v>21</v>
      </c>
      <c r="B41" s="147"/>
      <c r="C41" s="140"/>
    </row>
    <row r="42" spans="1:3" ht="16.5" thickBot="1">
      <c r="A42" s="6" t="s">
        <v>310</v>
      </c>
      <c r="B42" s="139">
        <f>'MS OrderForm'!I3</f>
        <v>0</v>
      </c>
      <c r="C42" s="140"/>
    </row>
    <row r="43" spans="1:3" ht="16.5" hidden="1" thickBot="1">
      <c r="A43" s="7" t="s">
        <v>3</v>
      </c>
      <c r="B43" s="141"/>
      <c r="C43" s="142"/>
    </row>
    <row r="44" spans="1:3" ht="15.75">
      <c r="A44" s="11" t="str">
        <f>'MS OrderForm'!J6</f>
        <v>November</v>
      </c>
      <c r="B44" s="12"/>
      <c r="C44" s="13"/>
    </row>
    <row r="45" spans="1:3" ht="15.75">
      <c r="A45" s="6" t="s">
        <v>308</v>
      </c>
      <c r="B45" s="143"/>
      <c r="C45" s="144"/>
    </row>
    <row r="46" spans="1:3" ht="15.75">
      <c r="A46" s="14" t="s">
        <v>309</v>
      </c>
      <c r="B46" s="145"/>
      <c r="C46" s="146"/>
    </row>
    <row r="47" spans="1:3" ht="15.75" hidden="1">
      <c r="A47" s="15" t="s">
        <v>21</v>
      </c>
      <c r="B47" s="147"/>
      <c r="C47" s="140"/>
    </row>
    <row r="48" spans="1:3" ht="16.5" thickBot="1">
      <c r="A48" s="6" t="s">
        <v>310</v>
      </c>
      <c r="B48" s="139">
        <f>'MS OrderForm'!J3</f>
        <v>0</v>
      </c>
      <c r="C48" s="140"/>
    </row>
    <row r="49" spans="1:3" ht="16.5" hidden="1" thickBot="1">
      <c r="A49" s="7" t="s">
        <v>3</v>
      </c>
      <c r="B49" s="141"/>
      <c r="C49" s="142"/>
    </row>
    <row r="50" spans="1:3" ht="15.75">
      <c r="A50" s="11" t="str">
        <f>'MS OrderForm'!K6</f>
        <v>December</v>
      </c>
      <c r="B50" s="12"/>
      <c r="C50" s="13"/>
    </row>
    <row r="51" spans="1:3" ht="15.75">
      <c r="A51" s="6" t="s">
        <v>308</v>
      </c>
      <c r="B51" s="143"/>
      <c r="C51" s="144"/>
    </row>
    <row r="52" spans="1:3" ht="14.25" customHeight="1">
      <c r="A52" s="14" t="s">
        <v>309</v>
      </c>
      <c r="B52" s="145"/>
      <c r="C52" s="146"/>
    </row>
    <row r="53" spans="1:3" ht="15.75" hidden="1">
      <c r="A53" s="15" t="s">
        <v>21</v>
      </c>
      <c r="B53" s="147"/>
      <c r="C53" s="140"/>
    </row>
    <row r="54" spans="1:3" ht="16.5" thickBot="1">
      <c r="A54" s="6" t="s">
        <v>310</v>
      </c>
      <c r="B54" s="150">
        <f>'MS OrderForm'!K3</f>
        <v>0</v>
      </c>
      <c r="C54" s="142"/>
    </row>
    <row r="55" spans="1:3" ht="15.75" thickBot="1"/>
    <row r="56" spans="1:3" ht="15.75">
      <c r="A56" s="19" t="s">
        <v>127</v>
      </c>
      <c r="B56" s="148">
        <f>'MS OrderForm'!L3</f>
        <v>0</v>
      </c>
      <c r="C56" s="149"/>
    </row>
    <row r="57" spans="1:3" ht="16.5" thickBot="1">
      <c r="A57" s="20" t="s">
        <v>3</v>
      </c>
      <c r="B57" s="137" t="str">
        <f>IF('MS OrderForm'!L3&gt;10000,"8% Net 60",IF(AND('MS OrderForm'!L3&gt;=5000,'MS OrderForm'!L3&lt;=9999),"6% Net 60",IF(AND('MS OrderForm'!L3&gt;=1000,'MS OrderForm'!L3&lt;=4999),"4% Net 60","Order Minumum Not Met")))</f>
        <v>Order Minumum Not Met</v>
      </c>
      <c r="C57" s="138"/>
    </row>
    <row r="80" spans="1:3">
      <c r="A80" s="2"/>
      <c r="B80" s="2"/>
      <c r="C80" s="2"/>
    </row>
  </sheetData>
  <sheetProtection algorithmName="SHA-512" hashValue="JBI/EbzYMT4c6x2gd7r2rmqND4U5PIa9g6nbpkcqVVDEPuQCp61Xosad+hRfjOH7Ihv14IahAY4RyEl8gNxEag==" saltValue="jhZzs7bdJc1R1zM/3rTlrw==" spinCount="100000" sheet="1" selectLockedCells="1"/>
  <mergeCells count="48">
    <mergeCell ref="A1:C1"/>
    <mergeCell ref="A2:C2"/>
    <mergeCell ref="A3:C3"/>
    <mergeCell ref="A4:B4"/>
    <mergeCell ref="B17:C17"/>
    <mergeCell ref="A5:C5"/>
    <mergeCell ref="B6:C6"/>
    <mergeCell ref="B7:C7"/>
    <mergeCell ref="B8:C8"/>
    <mergeCell ref="B9:C9"/>
    <mergeCell ref="B10:C10"/>
    <mergeCell ref="A12:C12"/>
    <mergeCell ref="B13:C13"/>
    <mergeCell ref="B14:C14"/>
    <mergeCell ref="B15:C15"/>
    <mergeCell ref="B16:C16"/>
    <mergeCell ref="B18:C18"/>
    <mergeCell ref="B21:C21"/>
    <mergeCell ref="B22:C22"/>
    <mergeCell ref="B28:C28"/>
    <mergeCell ref="B23:C23"/>
    <mergeCell ref="B24:C24"/>
    <mergeCell ref="B25:C25"/>
    <mergeCell ref="B27:C27"/>
    <mergeCell ref="B42:C42"/>
    <mergeCell ref="B43:C43"/>
    <mergeCell ref="B29:C29"/>
    <mergeCell ref="B30:C30"/>
    <mergeCell ref="B31:C31"/>
    <mergeCell ref="B33:C33"/>
    <mergeCell ref="B34:C34"/>
    <mergeCell ref="B35:C35"/>
    <mergeCell ref="B36:C36"/>
    <mergeCell ref="B37:C37"/>
    <mergeCell ref="B39:C39"/>
    <mergeCell ref="B40:C40"/>
    <mergeCell ref="B41:C41"/>
    <mergeCell ref="B45:C45"/>
    <mergeCell ref="B46:C46"/>
    <mergeCell ref="B47:C47"/>
    <mergeCell ref="B53:C53"/>
    <mergeCell ref="B56:C56"/>
    <mergeCell ref="B54:C54"/>
    <mergeCell ref="B57:C57"/>
    <mergeCell ref="B48:C48"/>
    <mergeCell ref="B49:C49"/>
    <mergeCell ref="B51:C51"/>
    <mergeCell ref="B52:C52"/>
  </mergeCells>
  <phoneticPr fontId="2" type="noConversion"/>
  <pageMargins left="0.75" right="0.75" top="0.49" bottom="0.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heet4.CopyShipTo">
                <anchor moveWithCells="1" siz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U213"/>
  <sheetViews>
    <sheetView topLeftCell="B169" zoomScale="70" zoomScaleNormal="70" workbookViewId="0">
      <selection activeCell="F179" sqref="F179"/>
    </sheetView>
  </sheetViews>
  <sheetFormatPr defaultColWidth="18.85546875" defaultRowHeight="15" customHeight="1"/>
  <cols>
    <col min="1" max="1" width="49.85546875" style="47" bestFit="1" customWidth="1"/>
    <col min="2" max="2" width="31.140625" style="47" bestFit="1" customWidth="1"/>
    <col min="3" max="3" width="27.42578125" style="31" customWidth="1"/>
    <col min="4" max="4" width="20" style="31" bestFit="1" customWidth="1"/>
    <col min="5" max="5" width="18.85546875" style="31" customWidth="1"/>
    <col min="6" max="11" width="18.85546875" style="43" customWidth="1"/>
    <col min="12" max="12" width="17.28515625" style="44" bestFit="1" customWidth="1"/>
    <col min="13" max="13" width="2" style="25" hidden="1" customWidth="1"/>
    <col min="14" max="14" width="18.85546875" style="40" customWidth="1"/>
    <col min="15" max="15" width="18.85546875" style="25"/>
    <col min="16" max="16" width="24.42578125" style="25" bestFit="1" customWidth="1"/>
    <col min="17" max="16384" width="18.85546875" style="25"/>
  </cols>
  <sheetData>
    <row r="1" spans="1:15" ht="15.75" thickBot="1">
      <c r="A1" s="30"/>
      <c r="B1" s="30"/>
      <c r="D1" s="32"/>
      <c r="E1" s="32"/>
      <c r="F1" s="166" t="s">
        <v>45</v>
      </c>
      <c r="G1" s="167"/>
      <c r="H1" s="167"/>
      <c r="I1" s="167"/>
      <c r="J1" s="167"/>
      <c r="K1" s="167"/>
      <c r="L1" s="168"/>
      <c r="M1" s="23">
        <v>0</v>
      </c>
      <c r="N1" s="25"/>
    </row>
    <row r="2" spans="1:15" ht="15" customHeight="1">
      <c r="A2" s="30"/>
      <c r="B2"/>
      <c r="D2" s="33"/>
      <c r="F2" s="28" t="str">
        <f>F6&amp;" SHIP"</f>
        <v>July SHIP</v>
      </c>
      <c r="G2" s="28" t="str">
        <f t="shared" ref="G2:K2" si="0">G6&amp;" SHIP"</f>
        <v>August SHIP</v>
      </c>
      <c r="H2" s="28" t="str">
        <f t="shared" si="0"/>
        <v>September SHIP</v>
      </c>
      <c r="I2" s="28" t="str">
        <f t="shared" si="0"/>
        <v>October SHIP</v>
      </c>
      <c r="J2" s="28" t="str">
        <f t="shared" si="0"/>
        <v>November SHIP</v>
      </c>
      <c r="K2" s="28" t="str">
        <f t="shared" si="0"/>
        <v>December SHIP</v>
      </c>
      <c r="L2" s="26" t="s">
        <v>1</v>
      </c>
      <c r="M2" s="23">
        <v>0</v>
      </c>
      <c r="N2" s="25"/>
    </row>
    <row r="3" spans="1:15" ht="15" customHeight="1" thickBot="1">
      <c r="A3" s="30"/>
      <c r="B3" s="169"/>
      <c r="C3" s="169"/>
      <c r="D3" s="34" t="s">
        <v>2</v>
      </c>
      <c r="F3" s="29">
        <f t="shared" ref="F3:L3" si="1">F195</f>
        <v>0</v>
      </c>
      <c r="G3" s="29">
        <f t="shared" si="1"/>
        <v>0</v>
      </c>
      <c r="H3" s="29">
        <f t="shared" si="1"/>
        <v>0</v>
      </c>
      <c r="I3" s="29">
        <f t="shared" si="1"/>
        <v>0</v>
      </c>
      <c r="J3" s="29">
        <f t="shared" si="1"/>
        <v>0</v>
      </c>
      <c r="K3" s="29">
        <f t="shared" si="1"/>
        <v>0</v>
      </c>
      <c r="L3" s="27">
        <f t="shared" si="1"/>
        <v>0</v>
      </c>
      <c r="M3" s="23">
        <v>0</v>
      </c>
      <c r="N3" s="25"/>
    </row>
    <row r="4" spans="1:15" ht="15" customHeight="1">
      <c r="A4" s="30"/>
      <c r="B4" s="35"/>
      <c r="D4" s="36"/>
      <c r="E4" s="36"/>
      <c r="F4" s="36"/>
      <c r="G4" s="36"/>
      <c r="H4" s="36"/>
      <c r="I4" s="36"/>
      <c r="J4" s="36"/>
      <c r="K4" s="36"/>
      <c r="L4" s="36"/>
      <c r="M4" s="23">
        <v>0</v>
      </c>
      <c r="N4" s="25"/>
    </row>
    <row r="5" spans="1:15" ht="15" customHeight="1" thickBot="1">
      <c r="A5" s="30"/>
      <c r="B5" s="30"/>
      <c r="C5" s="33"/>
      <c r="D5" s="33"/>
      <c r="E5" s="37"/>
      <c r="F5" s="38"/>
      <c r="G5" s="38"/>
      <c r="H5" s="38"/>
      <c r="I5" s="38"/>
      <c r="J5" s="38"/>
      <c r="K5" s="38"/>
      <c r="L5" s="39"/>
      <c r="M5" s="23">
        <v>0</v>
      </c>
    </row>
    <row r="6" spans="1:15" ht="15.95" customHeight="1" thickBot="1">
      <c r="A6" s="123" t="s">
        <v>5</v>
      </c>
      <c r="B6" s="124" t="s">
        <v>6</v>
      </c>
      <c r="C6" s="125" t="s">
        <v>11</v>
      </c>
      <c r="D6" s="126" t="s">
        <v>60</v>
      </c>
      <c r="E6" s="125" t="s">
        <v>29</v>
      </c>
      <c r="F6" s="127" t="s">
        <v>392</v>
      </c>
      <c r="G6" s="127" t="s">
        <v>393</v>
      </c>
      <c r="H6" s="127" t="s">
        <v>394</v>
      </c>
      <c r="I6" s="127" t="s">
        <v>395</v>
      </c>
      <c r="J6" s="127" t="s">
        <v>396</v>
      </c>
      <c r="K6" s="127" t="s">
        <v>397</v>
      </c>
      <c r="L6" s="128" t="s">
        <v>126</v>
      </c>
      <c r="M6" s="56">
        <v>0</v>
      </c>
      <c r="N6" s="76"/>
    </row>
    <row r="7" spans="1:15" s="23" customFormat="1" ht="15.95" customHeight="1">
      <c r="A7" s="52" t="s">
        <v>22</v>
      </c>
      <c r="B7" s="53"/>
      <c r="C7" s="53"/>
      <c r="D7" s="54"/>
      <c r="E7" s="53"/>
      <c r="F7" s="22"/>
      <c r="G7" s="22"/>
      <c r="H7" s="22"/>
      <c r="I7" s="22"/>
      <c r="J7" s="22"/>
      <c r="K7" s="22"/>
      <c r="L7" s="55"/>
      <c r="M7" s="56">
        <v>0</v>
      </c>
      <c r="N7" s="57"/>
    </row>
    <row r="8" spans="1:15" s="23" customFormat="1" ht="15.95" customHeight="1">
      <c r="A8" s="58" t="s">
        <v>46</v>
      </c>
      <c r="B8" s="58" t="s">
        <v>9</v>
      </c>
      <c r="C8" s="50">
        <v>55</v>
      </c>
      <c r="D8" s="59">
        <v>757894332495</v>
      </c>
      <c r="E8" s="58" t="s">
        <v>330</v>
      </c>
      <c r="F8" s="60"/>
      <c r="G8" s="61"/>
      <c r="H8" s="61"/>
      <c r="I8" s="61"/>
      <c r="J8" s="61"/>
      <c r="K8" s="61"/>
      <c r="L8" s="62">
        <f t="shared" ref="L8" si="2">(F8*C8)+(G8*C8)+(H8*C8)+(I8*C8)+(J8*C8)+(K8*C8)</f>
        <v>0</v>
      </c>
      <c r="M8" s="56">
        <f>IF(AND(ISBLANK(F8),ISBLANK(G8),ISBLANK(H8),ISBLANK(I8),ISBLANK(J8),ISBLANK(K8)),1,0)</f>
        <v>1</v>
      </c>
      <c r="N8" s="57"/>
      <c r="O8" s="133"/>
    </row>
    <row r="9" spans="1:15" s="23" customFormat="1" ht="15.95" customHeight="1">
      <c r="A9" s="58" t="s">
        <v>46</v>
      </c>
      <c r="B9" s="58" t="s">
        <v>319</v>
      </c>
      <c r="C9" s="50">
        <v>55</v>
      </c>
      <c r="D9" s="59">
        <v>757894332501</v>
      </c>
      <c r="E9" s="58" t="s">
        <v>331</v>
      </c>
      <c r="F9" s="60"/>
      <c r="G9" s="61"/>
      <c r="H9" s="61"/>
      <c r="I9" s="61"/>
      <c r="J9" s="61"/>
      <c r="K9" s="61"/>
      <c r="L9" s="62">
        <f t="shared" ref="L9" si="3">(F9*C9)+(G9*C9)+(H9*C9)+(I9*C9)+(J9*C9)+(K9*C9)</f>
        <v>0</v>
      </c>
      <c r="M9" s="56">
        <f>IF(AND(ISBLANK(F9),ISBLANK(G9),ISBLANK(H9),ISBLANK(I9),ISBLANK(J9),ISBLANK(K9)),1,0)</f>
        <v>1</v>
      </c>
      <c r="N9" s="57"/>
      <c r="O9" s="133"/>
    </row>
    <row r="10" spans="1:15" s="23" customFormat="1" ht="15.95" customHeight="1">
      <c r="A10" s="58" t="s">
        <v>46</v>
      </c>
      <c r="B10" s="58" t="s">
        <v>320</v>
      </c>
      <c r="C10" s="50">
        <v>55</v>
      </c>
      <c r="D10" s="59">
        <v>757894332518</v>
      </c>
      <c r="E10" s="58" t="s">
        <v>332</v>
      </c>
      <c r="F10" s="60"/>
      <c r="G10" s="61"/>
      <c r="H10" s="61"/>
      <c r="I10" s="61"/>
      <c r="J10" s="61"/>
      <c r="K10" s="61"/>
      <c r="L10" s="62">
        <f t="shared" ref="L10:L45" si="4">(F10*C10)+(G10*C10)+(H10*C10)+(I10*C10)+(J10*C10)+(K10*C10)</f>
        <v>0</v>
      </c>
      <c r="M10" s="56">
        <f>IF(AND(ISBLANK(F10),ISBLANK(G10),ISBLANK(H10),ISBLANK(I10),ISBLANK(J10),ISBLANK(K10)),1,0)</f>
        <v>1</v>
      </c>
      <c r="N10" s="57"/>
      <c r="O10" s="133"/>
    </row>
    <row r="11" spans="1:15" s="23" customFormat="1" ht="15.95" customHeight="1">
      <c r="A11" s="58" t="s">
        <v>46</v>
      </c>
      <c r="B11" s="58" t="s">
        <v>321</v>
      </c>
      <c r="C11" s="50">
        <v>55</v>
      </c>
      <c r="D11" s="59">
        <v>757894332525</v>
      </c>
      <c r="E11" s="58" t="s">
        <v>333</v>
      </c>
      <c r="F11" s="60"/>
      <c r="G11" s="61"/>
      <c r="H11" s="61"/>
      <c r="I11" s="61"/>
      <c r="J11" s="61"/>
      <c r="K11" s="61"/>
      <c r="L11" s="62">
        <f t="shared" si="4"/>
        <v>0</v>
      </c>
      <c r="M11" s="56">
        <f t="shared" ref="M11:M126" si="5">IF(AND(ISBLANK(F11),ISBLANK(G11),ISBLANK(H11),ISBLANK(I11),ISBLANK(J11),ISBLANK(K11)),1,0)</f>
        <v>1</v>
      </c>
      <c r="N11" s="57"/>
      <c r="O11" s="133"/>
    </row>
    <row r="12" spans="1:15" s="23" customFormat="1" ht="15.95" customHeight="1">
      <c r="A12" s="58" t="s">
        <v>46</v>
      </c>
      <c r="B12" s="58" t="s">
        <v>322</v>
      </c>
      <c r="C12" s="50">
        <v>55</v>
      </c>
      <c r="D12" s="59">
        <v>757894332532</v>
      </c>
      <c r="E12" s="58" t="s">
        <v>334</v>
      </c>
      <c r="F12" s="60"/>
      <c r="G12" s="61"/>
      <c r="H12" s="61"/>
      <c r="I12" s="61"/>
      <c r="J12" s="61"/>
      <c r="K12" s="61"/>
      <c r="L12" s="62">
        <f t="shared" si="4"/>
        <v>0</v>
      </c>
      <c r="M12" s="56">
        <f t="shared" si="5"/>
        <v>1</v>
      </c>
      <c r="N12" s="57"/>
      <c r="O12" s="133"/>
    </row>
    <row r="13" spans="1:15" s="23" customFormat="1" ht="15.95" customHeight="1">
      <c r="A13" s="58" t="s">
        <v>48</v>
      </c>
      <c r="B13" s="58" t="s">
        <v>166</v>
      </c>
      <c r="C13" s="50">
        <v>49.5</v>
      </c>
      <c r="D13" s="59">
        <v>757894332549</v>
      </c>
      <c r="E13" s="58" t="s">
        <v>335</v>
      </c>
      <c r="F13" s="60"/>
      <c r="G13" s="61"/>
      <c r="H13" s="61"/>
      <c r="I13" s="61"/>
      <c r="J13" s="61"/>
      <c r="K13" s="61"/>
      <c r="L13" s="62">
        <f t="shared" si="4"/>
        <v>0</v>
      </c>
      <c r="M13" s="56">
        <f t="shared" si="5"/>
        <v>1</v>
      </c>
      <c r="N13" s="57"/>
      <c r="O13" s="133"/>
    </row>
    <row r="14" spans="1:15" s="23" customFormat="1" ht="15.95" customHeight="1">
      <c r="A14" s="58" t="s">
        <v>48</v>
      </c>
      <c r="B14" s="58" t="s">
        <v>323</v>
      </c>
      <c r="C14" s="50">
        <v>49.5</v>
      </c>
      <c r="D14" s="59">
        <v>757894332556</v>
      </c>
      <c r="E14" s="58" t="s">
        <v>336</v>
      </c>
      <c r="F14" s="60"/>
      <c r="G14" s="61"/>
      <c r="H14" s="61"/>
      <c r="I14" s="61"/>
      <c r="J14" s="61"/>
      <c r="K14" s="61"/>
      <c r="L14" s="62">
        <f>(F14*C14)+(G14*C14)+(H14*C14)+(I14*C14)+(J14*C14)+(K14*C14)</f>
        <v>0</v>
      </c>
      <c r="M14" s="56">
        <f>IF(AND(ISBLANK(F14),ISBLANK(G14),ISBLANK(H14),ISBLANK(I14),ISBLANK(J14),ISBLANK(K14)),1,0)</f>
        <v>1</v>
      </c>
      <c r="N14" s="57"/>
      <c r="O14" s="133"/>
    </row>
    <row r="15" spans="1:15" s="23" customFormat="1" ht="15.95" customHeight="1">
      <c r="A15" s="58" t="s">
        <v>48</v>
      </c>
      <c r="B15" s="58" t="s">
        <v>319</v>
      </c>
      <c r="C15" s="50">
        <v>49.5</v>
      </c>
      <c r="D15" s="59">
        <v>757894332563</v>
      </c>
      <c r="E15" s="58" t="s">
        <v>337</v>
      </c>
      <c r="F15" s="60"/>
      <c r="G15" s="61"/>
      <c r="H15" s="61"/>
      <c r="I15" s="61"/>
      <c r="J15" s="61"/>
      <c r="K15" s="61"/>
      <c r="L15" s="62">
        <f t="shared" si="4"/>
        <v>0</v>
      </c>
      <c r="M15" s="56">
        <f t="shared" si="5"/>
        <v>1</v>
      </c>
      <c r="N15" s="57"/>
      <c r="O15" s="133"/>
    </row>
    <row r="16" spans="1:15" s="23" customFormat="1" ht="15.95" customHeight="1">
      <c r="A16" s="58" t="s">
        <v>48</v>
      </c>
      <c r="B16" s="58" t="s">
        <v>320</v>
      </c>
      <c r="C16" s="50">
        <v>49.5</v>
      </c>
      <c r="D16" s="59">
        <v>757894332570</v>
      </c>
      <c r="E16" s="58" t="s">
        <v>338</v>
      </c>
      <c r="F16" s="60"/>
      <c r="G16" s="61"/>
      <c r="H16" s="61"/>
      <c r="I16" s="61"/>
      <c r="J16" s="61"/>
      <c r="K16" s="61"/>
      <c r="L16" s="62">
        <f t="shared" si="4"/>
        <v>0</v>
      </c>
      <c r="M16" s="56">
        <f t="shared" si="5"/>
        <v>1</v>
      </c>
      <c r="N16" s="57"/>
      <c r="O16" s="133"/>
    </row>
    <row r="17" spans="1:15" s="23" customFormat="1" ht="15.95" customHeight="1">
      <c r="A17" s="58" t="s">
        <v>48</v>
      </c>
      <c r="B17" s="58" t="s">
        <v>324</v>
      </c>
      <c r="C17" s="50">
        <v>49.5</v>
      </c>
      <c r="D17" s="59">
        <v>757894332587</v>
      </c>
      <c r="E17" s="58" t="s">
        <v>339</v>
      </c>
      <c r="F17" s="60"/>
      <c r="G17" s="61"/>
      <c r="H17" s="61"/>
      <c r="I17" s="61"/>
      <c r="J17" s="61"/>
      <c r="K17" s="61"/>
      <c r="L17" s="62">
        <f t="shared" si="4"/>
        <v>0</v>
      </c>
      <c r="M17" s="56">
        <f t="shared" si="5"/>
        <v>1</v>
      </c>
      <c r="N17" s="57"/>
      <c r="O17" s="133"/>
    </row>
    <row r="18" spans="1:15" s="23" customFormat="1" ht="15.95" customHeight="1">
      <c r="A18" s="58" t="s">
        <v>48</v>
      </c>
      <c r="B18" s="58" t="s">
        <v>322</v>
      </c>
      <c r="C18" s="50">
        <v>49.5</v>
      </c>
      <c r="D18" s="63">
        <v>757894332594</v>
      </c>
      <c r="E18" s="58" t="s">
        <v>340</v>
      </c>
      <c r="F18" s="60"/>
      <c r="G18" s="61"/>
      <c r="H18" s="61"/>
      <c r="I18" s="61"/>
      <c r="J18" s="61"/>
      <c r="K18" s="61"/>
      <c r="L18" s="62">
        <f t="shared" si="4"/>
        <v>0</v>
      </c>
      <c r="M18" s="56">
        <f t="shared" si="5"/>
        <v>1</v>
      </c>
      <c r="N18" s="57"/>
      <c r="O18" s="133"/>
    </row>
    <row r="19" spans="1:15" s="23" customFormat="1" ht="15.95" customHeight="1">
      <c r="A19" s="58" t="s">
        <v>313</v>
      </c>
      <c r="B19" s="58" t="s">
        <v>166</v>
      </c>
      <c r="C19" s="50">
        <v>41.25</v>
      </c>
      <c r="D19" s="59">
        <v>757894332600</v>
      </c>
      <c r="E19" s="49" t="s">
        <v>341</v>
      </c>
      <c r="F19" s="60"/>
      <c r="G19" s="61"/>
      <c r="H19" s="61"/>
      <c r="I19" s="61"/>
      <c r="J19" s="61"/>
      <c r="K19" s="61"/>
      <c r="L19" s="62">
        <f t="shared" si="4"/>
        <v>0</v>
      </c>
      <c r="M19" s="56">
        <f t="shared" si="5"/>
        <v>1</v>
      </c>
      <c r="N19" s="57"/>
      <c r="O19" s="133"/>
    </row>
    <row r="20" spans="1:15" s="23" customFormat="1" ht="15.95" customHeight="1">
      <c r="A20" s="58" t="s">
        <v>313</v>
      </c>
      <c r="B20" s="58" t="s">
        <v>323</v>
      </c>
      <c r="C20" s="50">
        <v>41.25</v>
      </c>
      <c r="D20" s="59">
        <v>757894332617</v>
      </c>
      <c r="E20" s="58" t="s">
        <v>342</v>
      </c>
      <c r="F20" s="60"/>
      <c r="G20" s="61"/>
      <c r="H20" s="61"/>
      <c r="I20" s="61"/>
      <c r="J20" s="61"/>
      <c r="K20" s="61"/>
      <c r="L20" s="62">
        <f t="shared" si="4"/>
        <v>0</v>
      </c>
      <c r="M20" s="56">
        <f t="shared" si="5"/>
        <v>1</v>
      </c>
      <c r="N20" s="57"/>
      <c r="O20" s="133"/>
    </row>
    <row r="21" spans="1:15" s="23" customFormat="1" ht="15.95" customHeight="1">
      <c r="A21" s="58" t="s">
        <v>313</v>
      </c>
      <c r="B21" s="58" t="s">
        <v>319</v>
      </c>
      <c r="C21" s="50">
        <v>41.25</v>
      </c>
      <c r="D21" s="59">
        <v>757894332624</v>
      </c>
      <c r="E21" s="58" t="s">
        <v>343</v>
      </c>
      <c r="F21" s="60"/>
      <c r="G21" s="61"/>
      <c r="H21" s="61"/>
      <c r="I21" s="61"/>
      <c r="J21" s="61"/>
      <c r="K21" s="61"/>
      <c r="L21" s="62">
        <f t="shared" si="4"/>
        <v>0</v>
      </c>
      <c r="M21" s="56">
        <f t="shared" si="5"/>
        <v>1</v>
      </c>
      <c r="N21" s="57"/>
      <c r="O21" s="133"/>
    </row>
    <row r="22" spans="1:15" s="23" customFormat="1" ht="15.95" customHeight="1">
      <c r="A22" s="58" t="s">
        <v>313</v>
      </c>
      <c r="B22" s="58" t="s">
        <v>320</v>
      </c>
      <c r="C22" s="50">
        <v>41.25</v>
      </c>
      <c r="D22" s="59">
        <v>757894332631</v>
      </c>
      <c r="E22" s="58" t="s">
        <v>344</v>
      </c>
      <c r="F22" s="60"/>
      <c r="G22" s="61"/>
      <c r="H22" s="61"/>
      <c r="I22" s="61"/>
      <c r="J22" s="61"/>
      <c r="K22" s="61"/>
      <c r="L22" s="62">
        <f t="shared" si="4"/>
        <v>0</v>
      </c>
      <c r="M22" s="56">
        <f t="shared" si="5"/>
        <v>1</v>
      </c>
      <c r="N22" s="57"/>
      <c r="O22" s="133"/>
    </row>
    <row r="23" spans="1:15" s="23" customFormat="1" ht="15.95" customHeight="1">
      <c r="A23" s="58" t="s">
        <v>313</v>
      </c>
      <c r="B23" s="58" t="s">
        <v>324</v>
      </c>
      <c r="C23" s="50">
        <v>41.25</v>
      </c>
      <c r="D23" s="59">
        <v>757894332648</v>
      </c>
      <c r="E23" s="58" t="s">
        <v>345</v>
      </c>
      <c r="F23" s="60"/>
      <c r="G23" s="61"/>
      <c r="H23" s="61"/>
      <c r="I23" s="61"/>
      <c r="J23" s="61"/>
      <c r="K23" s="61"/>
      <c r="L23" s="62">
        <f t="shared" si="4"/>
        <v>0</v>
      </c>
      <c r="M23" s="56">
        <f t="shared" si="5"/>
        <v>1</v>
      </c>
      <c r="N23" s="57"/>
      <c r="O23" s="133"/>
    </row>
    <row r="24" spans="1:15" s="23" customFormat="1" ht="15.95" customHeight="1">
      <c r="A24" s="58" t="s">
        <v>313</v>
      </c>
      <c r="B24" s="58" t="s">
        <v>322</v>
      </c>
      <c r="C24" s="50">
        <v>41.25</v>
      </c>
      <c r="D24" s="59">
        <v>757894332655</v>
      </c>
      <c r="E24" s="64" t="s">
        <v>346</v>
      </c>
      <c r="F24" s="60"/>
      <c r="G24" s="61"/>
      <c r="H24" s="61"/>
      <c r="I24" s="61"/>
      <c r="J24" s="61"/>
      <c r="K24" s="61"/>
      <c r="L24" s="62">
        <f t="shared" si="4"/>
        <v>0</v>
      </c>
      <c r="M24" s="56">
        <f t="shared" si="5"/>
        <v>1</v>
      </c>
      <c r="N24" s="57"/>
      <c r="O24" s="133"/>
    </row>
    <row r="25" spans="1:15" s="24" customFormat="1" ht="15.95" customHeight="1">
      <c r="A25" s="58" t="s">
        <v>314</v>
      </c>
      <c r="B25" s="58" t="s">
        <v>166</v>
      </c>
      <c r="C25" s="50">
        <v>27.5</v>
      </c>
      <c r="D25" s="63">
        <v>757894332662</v>
      </c>
      <c r="E25" s="58" t="s">
        <v>347</v>
      </c>
      <c r="F25" s="60"/>
      <c r="G25" s="61"/>
      <c r="H25" s="61"/>
      <c r="I25" s="61"/>
      <c r="J25" s="61"/>
      <c r="K25" s="61"/>
      <c r="L25" s="108">
        <f t="shared" ref="L25:L34" si="6">(F25*C25)+(G25*C25)+(H25*C25)+(I25*C25)+(J25*C25)+(K25*C25)</f>
        <v>0</v>
      </c>
      <c r="M25" s="56">
        <f t="shared" ref="M25:M34" si="7">IF(AND(ISBLANK(F25),ISBLANK(G25),ISBLANK(H25),ISBLANK(I25),ISBLANK(J25),ISBLANK(K25)),1,0)</f>
        <v>1</v>
      </c>
      <c r="O25" s="133"/>
    </row>
    <row r="26" spans="1:15" s="24" customFormat="1" ht="15.95" customHeight="1">
      <c r="A26" s="58" t="s">
        <v>314</v>
      </c>
      <c r="B26" s="58" t="s">
        <v>323</v>
      </c>
      <c r="C26" s="50">
        <v>27.5</v>
      </c>
      <c r="D26" s="63">
        <v>757894332679</v>
      </c>
      <c r="E26" s="58" t="s">
        <v>348</v>
      </c>
      <c r="F26" s="60"/>
      <c r="G26" s="61"/>
      <c r="H26" s="61"/>
      <c r="I26" s="61"/>
      <c r="J26" s="61"/>
      <c r="K26" s="61"/>
      <c r="L26" s="108">
        <f t="shared" si="6"/>
        <v>0</v>
      </c>
      <c r="M26" s="56">
        <f t="shared" si="7"/>
        <v>1</v>
      </c>
      <c r="O26" s="133"/>
    </row>
    <row r="27" spans="1:15" s="24" customFormat="1" ht="15.95" customHeight="1">
      <c r="A27" s="58" t="s">
        <v>314</v>
      </c>
      <c r="B27" s="58" t="s">
        <v>319</v>
      </c>
      <c r="C27" s="50">
        <v>27.5</v>
      </c>
      <c r="D27" s="63">
        <v>757894332686</v>
      </c>
      <c r="E27" s="58" t="s">
        <v>349</v>
      </c>
      <c r="F27" s="60"/>
      <c r="G27" s="61"/>
      <c r="H27" s="61"/>
      <c r="I27" s="61"/>
      <c r="J27" s="61"/>
      <c r="K27" s="61"/>
      <c r="L27" s="108">
        <f t="shared" si="6"/>
        <v>0</v>
      </c>
      <c r="M27" s="56">
        <f t="shared" si="7"/>
        <v>1</v>
      </c>
      <c r="O27" s="133"/>
    </row>
    <row r="28" spans="1:15" s="24" customFormat="1" ht="15.95" customHeight="1">
      <c r="A28" s="58" t="s">
        <v>314</v>
      </c>
      <c r="B28" s="58" t="s">
        <v>320</v>
      </c>
      <c r="C28" s="50">
        <v>27.5</v>
      </c>
      <c r="D28" s="63">
        <v>757894332693</v>
      </c>
      <c r="E28" s="58" t="s">
        <v>350</v>
      </c>
      <c r="F28" s="60"/>
      <c r="G28" s="61"/>
      <c r="H28" s="61"/>
      <c r="I28" s="61"/>
      <c r="J28" s="61"/>
      <c r="K28" s="61"/>
      <c r="L28" s="108">
        <f t="shared" si="6"/>
        <v>0</v>
      </c>
      <c r="M28" s="56">
        <f t="shared" si="7"/>
        <v>1</v>
      </c>
      <c r="O28" s="133"/>
    </row>
    <row r="29" spans="1:15" s="24" customFormat="1" ht="15.95" customHeight="1">
      <c r="A29" s="58" t="s">
        <v>314</v>
      </c>
      <c r="B29" s="58" t="s">
        <v>321</v>
      </c>
      <c r="C29" s="50">
        <v>27.5</v>
      </c>
      <c r="D29" s="63">
        <v>757894332709</v>
      </c>
      <c r="E29" s="58" t="s">
        <v>351</v>
      </c>
      <c r="F29" s="60"/>
      <c r="G29" s="61"/>
      <c r="H29" s="61"/>
      <c r="I29" s="61"/>
      <c r="J29" s="61"/>
      <c r="K29" s="61"/>
      <c r="L29" s="108">
        <f t="shared" si="6"/>
        <v>0</v>
      </c>
      <c r="M29" s="56">
        <f t="shared" si="7"/>
        <v>1</v>
      </c>
      <c r="O29" s="133"/>
    </row>
    <row r="30" spans="1:15" s="24" customFormat="1" ht="15.95" customHeight="1">
      <c r="A30" s="58" t="s">
        <v>314</v>
      </c>
      <c r="B30" s="84" t="s">
        <v>322</v>
      </c>
      <c r="C30" s="51">
        <v>27.5</v>
      </c>
      <c r="D30" s="88">
        <v>757894332716</v>
      </c>
      <c r="E30" s="86" t="s">
        <v>352</v>
      </c>
      <c r="F30" s="60"/>
      <c r="G30" s="61"/>
      <c r="H30" s="61"/>
      <c r="I30" s="61"/>
      <c r="J30" s="61"/>
      <c r="K30" s="61"/>
      <c r="L30" s="108">
        <f>(F30*C30)+(G30*C30)+(H30*C30)+(I30*C30)+(J30*C30)+(K30*C30)</f>
        <v>0</v>
      </c>
      <c r="M30" s="56">
        <f>IF(AND(ISBLANK(F30),ISBLANK(G30),ISBLANK(H30),ISBLANK(I30),ISBLANK(J30),ISBLANK(K30)),1,0)</f>
        <v>1</v>
      </c>
      <c r="O30" s="133"/>
    </row>
    <row r="31" spans="1:15" s="24" customFormat="1" ht="15.95" customHeight="1">
      <c r="A31" s="58" t="s">
        <v>295</v>
      </c>
      <c r="B31" s="58" t="s">
        <v>248</v>
      </c>
      <c r="C31" s="50">
        <v>55</v>
      </c>
      <c r="D31" s="63">
        <v>757894331153</v>
      </c>
      <c r="E31" s="58" t="s">
        <v>256</v>
      </c>
      <c r="F31" s="60"/>
      <c r="G31" s="61"/>
      <c r="H31" s="61"/>
      <c r="I31" s="61"/>
      <c r="J31" s="61"/>
      <c r="K31" s="61"/>
      <c r="L31" s="108">
        <f t="shared" si="6"/>
        <v>0</v>
      </c>
      <c r="M31" s="56">
        <f t="shared" si="7"/>
        <v>1</v>
      </c>
      <c r="O31" s="133"/>
    </row>
    <row r="32" spans="1:15" s="24" customFormat="1" ht="15.95" customHeight="1">
      <c r="A32" s="58" t="s">
        <v>295</v>
      </c>
      <c r="B32" s="58" t="s">
        <v>249</v>
      </c>
      <c r="C32" s="50">
        <v>55</v>
      </c>
      <c r="D32" s="63">
        <v>757894331405</v>
      </c>
      <c r="E32" s="58" t="s">
        <v>288</v>
      </c>
      <c r="F32" s="60"/>
      <c r="G32" s="61"/>
      <c r="H32" s="61"/>
      <c r="I32" s="61"/>
      <c r="J32" s="61"/>
      <c r="K32" s="61"/>
      <c r="L32" s="108">
        <f t="shared" si="6"/>
        <v>0</v>
      </c>
      <c r="M32" s="56">
        <f t="shared" si="7"/>
        <v>1</v>
      </c>
      <c r="O32" s="133"/>
    </row>
    <row r="33" spans="1:17" s="42" customFormat="1" ht="15.95" customHeight="1">
      <c r="A33" s="58" t="s">
        <v>51</v>
      </c>
      <c r="B33" s="58" t="s">
        <v>167</v>
      </c>
      <c r="C33" s="50">
        <v>30</v>
      </c>
      <c r="D33" s="63">
        <v>757894332723</v>
      </c>
      <c r="E33" s="58" t="s">
        <v>353</v>
      </c>
      <c r="F33" s="60"/>
      <c r="G33" s="61"/>
      <c r="H33" s="61"/>
      <c r="I33" s="61"/>
      <c r="J33" s="61"/>
      <c r="K33" s="61"/>
      <c r="L33" s="108">
        <f t="shared" si="6"/>
        <v>0</v>
      </c>
      <c r="M33" s="56">
        <f t="shared" si="7"/>
        <v>1</v>
      </c>
      <c r="N33" s="98"/>
      <c r="O33" s="133"/>
      <c r="P33" s="98"/>
      <c r="Q33" s="98"/>
    </row>
    <row r="34" spans="1:17" s="24" customFormat="1" ht="15.95" customHeight="1">
      <c r="A34" s="58" t="s">
        <v>51</v>
      </c>
      <c r="B34" s="84" t="s">
        <v>323</v>
      </c>
      <c r="C34" s="51">
        <v>30</v>
      </c>
      <c r="D34" s="88">
        <v>757894332730</v>
      </c>
      <c r="E34" s="86" t="s">
        <v>354</v>
      </c>
      <c r="F34" s="60"/>
      <c r="G34" s="61"/>
      <c r="H34" s="61"/>
      <c r="I34" s="61"/>
      <c r="J34" s="61"/>
      <c r="K34" s="61"/>
      <c r="L34" s="108">
        <f t="shared" si="6"/>
        <v>0</v>
      </c>
      <c r="M34" s="56">
        <f t="shared" si="7"/>
        <v>1</v>
      </c>
      <c r="O34" s="133"/>
    </row>
    <row r="35" spans="1:17" s="24" customFormat="1" ht="15.95" customHeight="1">
      <c r="A35" s="84" t="s">
        <v>51</v>
      </c>
      <c r="B35" s="84" t="s">
        <v>319</v>
      </c>
      <c r="C35" s="51">
        <v>30</v>
      </c>
      <c r="D35" s="85">
        <v>757894332747</v>
      </c>
      <c r="E35" s="86" t="s">
        <v>355</v>
      </c>
      <c r="F35" s="60"/>
      <c r="G35" s="61"/>
      <c r="H35" s="61"/>
      <c r="I35" s="61"/>
      <c r="J35" s="61"/>
      <c r="K35" s="61"/>
      <c r="L35" s="108">
        <f t="shared" ref="L35:L40" si="8">(F35*C35)+(G35*C35)+(H35*C35)+(I35*C35)+(J35*C35)+(K35*C35)</f>
        <v>0</v>
      </c>
      <c r="M35" s="56">
        <f t="shared" ref="M35:M40" si="9">IF(AND(ISBLANK(F35),ISBLANK(G35),ISBLANK(H35),ISBLANK(I35),ISBLANK(J35),ISBLANK(K35)),1,0)</f>
        <v>1</v>
      </c>
      <c r="O35" s="133"/>
    </row>
    <row r="36" spans="1:17" s="24" customFormat="1" ht="15.95" customHeight="1">
      <c r="A36" s="84" t="s">
        <v>51</v>
      </c>
      <c r="B36" s="84" t="s">
        <v>320</v>
      </c>
      <c r="C36" s="51">
        <v>30</v>
      </c>
      <c r="D36" s="88">
        <v>757894332754</v>
      </c>
      <c r="E36" s="86" t="s">
        <v>356</v>
      </c>
      <c r="F36" s="60"/>
      <c r="G36" s="61"/>
      <c r="H36" s="61"/>
      <c r="I36" s="61"/>
      <c r="J36" s="61"/>
      <c r="K36" s="61"/>
      <c r="L36" s="108">
        <f t="shared" si="8"/>
        <v>0</v>
      </c>
      <c r="M36" s="56">
        <f t="shared" si="9"/>
        <v>1</v>
      </c>
      <c r="O36" s="133"/>
    </row>
    <row r="37" spans="1:17" s="24" customFormat="1" ht="15.95" customHeight="1">
      <c r="A37" s="58" t="s">
        <v>51</v>
      </c>
      <c r="B37" s="58" t="s">
        <v>324</v>
      </c>
      <c r="C37" s="50">
        <v>30</v>
      </c>
      <c r="D37" s="63">
        <v>757894332761</v>
      </c>
      <c r="E37" s="58" t="s">
        <v>357</v>
      </c>
      <c r="F37" s="60"/>
      <c r="G37" s="61"/>
      <c r="H37" s="61"/>
      <c r="I37" s="61"/>
      <c r="J37" s="61"/>
      <c r="K37" s="61"/>
      <c r="L37" s="108">
        <f t="shared" si="8"/>
        <v>0</v>
      </c>
      <c r="M37" s="56">
        <f t="shared" si="9"/>
        <v>1</v>
      </c>
      <c r="O37" s="133"/>
    </row>
    <row r="38" spans="1:17" s="24" customFormat="1" ht="15.95" customHeight="1">
      <c r="A38" s="58" t="s">
        <v>51</v>
      </c>
      <c r="B38" s="58" t="s">
        <v>322</v>
      </c>
      <c r="C38" s="50">
        <v>30</v>
      </c>
      <c r="D38" s="63">
        <v>757894332778</v>
      </c>
      <c r="E38" s="58" t="s">
        <v>358</v>
      </c>
      <c r="F38" s="60"/>
      <c r="G38" s="61"/>
      <c r="H38" s="61"/>
      <c r="I38" s="61"/>
      <c r="J38" s="61"/>
      <c r="K38" s="61"/>
      <c r="L38" s="108">
        <f t="shared" si="8"/>
        <v>0</v>
      </c>
      <c r="M38" s="56">
        <f t="shared" si="9"/>
        <v>1</v>
      </c>
      <c r="O38" s="133"/>
    </row>
    <row r="39" spans="1:17" s="24" customFormat="1" ht="15.95" customHeight="1">
      <c r="A39" s="58" t="s">
        <v>53</v>
      </c>
      <c r="B39" s="58" t="s">
        <v>167</v>
      </c>
      <c r="C39" s="50">
        <v>19.25</v>
      </c>
      <c r="D39" s="63">
        <v>757894332785</v>
      </c>
      <c r="E39" s="58" t="s">
        <v>359</v>
      </c>
      <c r="F39" s="60"/>
      <c r="G39" s="61"/>
      <c r="H39" s="61"/>
      <c r="I39" s="61"/>
      <c r="J39" s="61"/>
      <c r="K39" s="61"/>
      <c r="L39" s="108">
        <f t="shared" si="8"/>
        <v>0</v>
      </c>
      <c r="M39" s="56">
        <f t="shared" si="9"/>
        <v>1</v>
      </c>
      <c r="O39" s="133"/>
    </row>
    <row r="40" spans="1:17" s="24" customFormat="1" ht="15.95" customHeight="1">
      <c r="A40" s="58" t="s">
        <v>53</v>
      </c>
      <c r="B40" s="58" t="s">
        <v>323</v>
      </c>
      <c r="C40" s="50">
        <v>19.25</v>
      </c>
      <c r="D40" s="63">
        <v>757894332792</v>
      </c>
      <c r="E40" s="58" t="s">
        <v>360</v>
      </c>
      <c r="F40" s="60"/>
      <c r="G40" s="61"/>
      <c r="H40" s="61"/>
      <c r="I40" s="61"/>
      <c r="J40" s="61"/>
      <c r="K40" s="61"/>
      <c r="L40" s="108">
        <f t="shared" si="8"/>
        <v>0</v>
      </c>
      <c r="M40" s="56">
        <f t="shared" si="9"/>
        <v>1</v>
      </c>
      <c r="O40" s="133"/>
    </row>
    <row r="41" spans="1:17" s="24" customFormat="1" ht="15.95" customHeight="1">
      <c r="A41" s="58" t="s">
        <v>53</v>
      </c>
      <c r="B41" s="58" t="s">
        <v>319</v>
      </c>
      <c r="C41" s="50">
        <v>19.25</v>
      </c>
      <c r="D41" s="63">
        <v>757894332808</v>
      </c>
      <c r="E41" s="58" t="s">
        <v>361</v>
      </c>
      <c r="F41" s="60"/>
      <c r="G41" s="61"/>
      <c r="H41" s="61"/>
      <c r="I41" s="61"/>
      <c r="J41" s="61"/>
      <c r="K41" s="61"/>
      <c r="L41" s="108">
        <f>(F41*C41)+(G41*C41)+(H41*C41)+(I41*C41)+(J41*C41)+(K41*C41)</f>
        <v>0</v>
      </c>
      <c r="M41" s="56">
        <f>IF(AND(ISBLANK(F41),ISBLANK(G41),ISBLANK(H41),ISBLANK(I41),ISBLANK(J41),ISBLANK(K41)),1,0)</f>
        <v>1</v>
      </c>
      <c r="O41" s="133"/>
    </row>
    <row r="42" spans="1:17" s="24" customFormat="1" ht="15.95" customHeight="1">
      <c r="A42" s="58" t="s">
        <v>53</v>
      </c>
      <c r="B42" s="58" t="s">
        <v>320</v>
      </c>
      <c r="C42" s="50">
        <v>19.25</v>
      </c>
      <c r="D42" s="63">
        <v>757894332815</v>
      </c>
      <c r="E42" s="58" t="s">
        <v>362</v>
      </c>
      <c r="F42" s="60"/>
      <c r="G42" s="61"/>
      <c r="H42" s="61"/>
      <c r="I42" s="61"/>
      <c r="J42" s="61"/>
      <c r="K42" s="61"/>
      <c r="L42" s="108">
        <f>(F42*C42)+(G42*C42)+(H42*C42)+(I42*C42)+(J42*C42)+(K42*C42)</f>
        <v>0</v>
      </c>
      <c r="M42" s="56">
        <f>IF(AND(ISBLANK(F42),ISBLANK(G42),ISBLANK(H42),ISBLANK(I42),ISBLANK(J42),ISBLANK(K42)),1,0)</f>
        <v>1</v>
      </c>
      <c r="O42" s="133"/>
    </row>
    <row r="43" spans="1:17" s="24" customFormat="1" ht="15.95" customHeight="1">
      <c r="A43" s="88" t="s">
        <v>53</v>
      </c>
      <c r="B43" s="84" t="s">
        <v>324</v>
      </c>
      <c r="C43" s="51">
        <v>19.25</v>
      </c>
      <c r="D43" s="88">
        <v>757894332822</v>
      </c>
      <c r="E43" s="86" t="s">
        <v>363</v>
      </c>
      <c r="F43" s="60"/>
      <c r="G43" s="61"/>
      <c r="H43" s="61"/>
      <c r="I43" s="61"/>
      <c r="J43" s="61"/>
      <c r="K43" s="61"/>
      <c r="L43" s="108">
        <f t="shared" si="4"/>
        <v>0</v>
      </c>
      <c r="M43" s="56">
        <f t="shared" si="5"/>
        <v>1</v>
      </c>
      <c r="O43" s="133"/>
    </row>
    <row r="44" spans="1:17" s="24" customFormat="1" ht="15.95" customHeight="1">
      <c r="A44" s="88" t="s">
        <v>53</v>
      </c>
      <c r="B44" s="84" t="s">
        <v>322</v>
      </c>
      <c r="C44" s="51">
        <v>19.25</v>
      </c>
      <c r="D44" s="88">
        <v>757894332839</v>
      </c>
      <c r="E44" s="86" t="s">
        <v>364</v>
      </c>
      <c r="F44" s="60"/>
      <c r="G44" s="61"/>
      <c r="H44" s="61"/>
      <c r="I44" s="61"/>
      <c r="J44" s="61"/>
      <c r="K44" s="61"/>
      <c r="L44" s="108">
        <f t="shared" si="4"/>
        <v>0</v>
      </c>
      <c r="M44" s="56">
        <f t="shared" si="5"/>
        <v>1</v>
      </c>
      <c r="O44" s="133"/>
    </row>
    <row r="45" spans="1:17" s="24" customFormat="1" ht="15.95" customHeight="1">
      <c r="A45" s="88" t="s">
        <v>315</v>
      </c>
      <c r="B45" s="84" t="s">
        <v>33</v>
      </c>
      <c r="C45" s="51">
        <v>33</v>
      </c>
      <c r="D45" s="88">
        <v>757894333041</v>
      </c>
      <c r="E45" s="86" t="s">
        <v>365</v>
      </c>
      <c r="F45" s="60"/>
      <c r="G45" s="61"/>
      <c r="H45" s="61"/>
      <c r="I45" s="61"/>
      <c r="J45" s="61"/>
      <c r="K45" s="61"/>
      <c r="L45" s="108">
        <f t="shared" si="4"/>
        <v>0</v>
      </c>
      <c r="M45" s="56">
        <f t="shared" si="5"/>
        <v>1</v>
      </c>
      <c r="O45" s="133"/>
    </row>
    <row r="46" spans="1:17" s="23" customFormat="1" ht="15.95" customHeight="1">
      <c r="A46" s="58" t="s">
        <v>315</v>
      </c>
      <c r="B46" s="58" t="s">
        <v>325</v>
      </c>
      <c r="C46" s="50">
        <v>33</v>
      </c>
      <c r="D46" s="59">
        <v>757894333058</v>
      </c>
      <c r="E46" s="58" t="s">
        <v>366</v>
      </c>
      <c r="F46" s="60"/>
      <c r="G46" s="61"/>
      <c r="H46" s="61"/>
      <c r="I46" s="61"/>
      <c r="J46" s="61"/>
      <c r="K46" s="61"/>
      <c r="L46" s="62">
        <f>(F46*C46)+(G46*C46)+(H46*C46)+(I46*C46)+(J46*C46)+(K46*C46)</f>
        <v>0</v>
      </c>
      <c r="M46" s="56">
        <f t="shared" ref="M46:M50" si="10">IF(AND(ISBLANK(F46),ISBLANK(G46),ISBLANK(H46),ISBLANK(I46),ISBLANK(J46),ISBLANK(K46)),1,0)</f>
        <v>1</v>
      </c>
      <c r="N46" s="57"/>
      <c r="O46" s="133"/>
    </row>
    <row r="47" spans="1:17" s="23" customFormat="1" ht="15.95" customHeight="1">
      <c r="A47" s="58" t="s">
        <v>140</v>
      </c>
      <c r="B47" s="58" t="s">
        <v>135</v>
      </c>
      <c r="C47" s="50">
        <v>27.5</v>
      </c>
      <c r="D47" s="59">
        <v>757894328788</v>
      </c>
      <c r="E47" s="58" t="s">
        <v>136</v>
      </c>
      <c r="F47" s="60"/>
      <c r="G47" s="61"/>
      <c r="H47" s="61"/>
      <c r="I47" s="61"/>
      <c r="J47" s="61"/>
      <c r="K47" s="61"/>
      <c r="L47" s="62">
        <f>(F47*C47)+(G47*C47)+(H47*C47)+(I47*C47)+(J47*C47)+(K47*C47)</f>
        <v>0</v>
      </c>
      <c r="M47" s="56">
        <f t="shared" si="10"/>
        <v>1</v>
      </c>
      <c r="N47" s="57"/>
      <c r="O47" s="133"/>
    </row>
    <row r="48" spans="1:17" s="23" customFormat="1" ht="15.95" customHeight="1">
      <c r="A48" s="58" t="s">
        <v>56</v>
      </c>
      <c r="B48" s="58" t="s">
        <v>9</v>
      </c>
      <c r="C48" s="50">
        <v>13.75</v>
      </c>
      <c r="D48" s="59">
        <v>757894327316</v>
      </c>
      <c r="E48" s="58" t="s">
        <v>61</v>
      </c>
      <c r="F48" s="60"/>
      <c r="G48" s="61"/>
      <c r="H48" s="61"/>
      <c r="I48" s="61"/>
      <c r="J48" s="61"/>
      <c r="K48" s="61"/>
      <c r="L48" s="62">
        <f>(F48*C48)+(G48*C48)+(H48*C48)+(I48*C48)+(J48*C48)+(K48*C48)</f>
        <v>0</v>
      </c>
      <c r="M48" s="56">
        <f t="shared" si="10"/>
        <v>1</v>
      </c>
      <c r="N48" s="57"/>
      <c r="O48" s="133"/>
    </row>
    <row r="49" spans="1:15" s="23" customFormat="1" ht="15.95" customHeight="1">
      <c r="A49" s="58" t="s">
        <v>57</v>
      </c>
      <c r="B49" s="58" t="s">
        <v>9</v>
      </c>
      <c r="C49" s="50">
        <v>15.5</v>
      </c>
      <c r="D49" s="59">
        <v>757894327323</v>
      </c>
      <c r="E49" s="58" t="s">
        <v>62</v>
      </c>
      <c r="F49" s="60"/>
      <c r="G49" s="61"/>
      <c r="H49" s="61"/>
      <c r="I49" s="61"/>
      <c r="J49" s="61"/>
      <c r="K49" s="61"/>
      <c r="L49" s="62">
        <f t="shared" ref="L49:L54" si="11">(F49*C49)+(G49*C49)+(H49*C49)+(I49*C49)+(J49*C49)+(K49*C49)</f>
        <v>0</v>
      </c>
      <c r="M49" s="56">
        <f t="shared" si="10"/>
        <v>1</v>
      </c>
      <c r="N49" s="57"/>
      <c r="O49" s="133"/>
    </row>
    <row r="50" spans="1:15" s="23" customFormat="1" ht="15.95" customHeight="1">
      <c r="A50" s="58" t="s">
        <v>58</v>
      </c>
      <c r="B50" s="58" t="s">
        <v>9</v>
      </c>
      <c r="C50" s="50">
        <v>10</v>
      </c>
      <c r="D50" s="59">
        <v>757894328016</v>
      </c>
      <c r="E50" s="58" t="s">
        <v>63</v>
      </c>
      <c r="F50" s="60"/>
      <c r="G50" s="61"/>
      <c r="H50" s="61"/>
      <c r="I50" s="61"/>
      <c r="J50" s="61"/>
      <c r="K50" s="61"/>
      <c r="L50" s="62">
        <f t="shared" si="11"/>
        <v>0</v>
      </c>
      <c r="M50" s="56">
        <f t="shared" si="10"/>
        <v>1</v>
      </c>
      <c r="N50" s="57"/>
      <c r="O50" s="133"/>
    </row>
    <row r="51" spans="1:15" s="23" customFormat="1" ht="15.95" customHeight="1">
      <c r="A51" s="58" t="s">
        <v>59</v>
      </c>
      <c r="B51" s="58" t="s">
        <v>9</v>
      </c>
      <c r="C51" s="50">
        <v>9.5</v>
      </c>
      <c r="D51" s="59">
        <v>757894328023</v>
      </c>
      <c r="E51" s="58" t="s">
        <v>64</v>
      </c>
      <c r="F51" s="60"/>
      <c r="G51" s="61"/>
      <c r="H51" s="61"/>
      <c r="I51" s="61"/>
      <c r="J51" s="61"/>
      <c r="K51" s="61"/>
      <c r="L51" s="62">
        <f t="shared" si="11"/>
        <v>0</v>
      </c>
      <c r="M51" s="56">
        <f t="shared" ref="M51:M54" si="12">IF(AND(ISBLANK(F51),ISBLANK(G51),ISBLANK(H51),ISBLANK(I51),ISBLANK(J51),ISBLANK(K51)),1,0)</f>
        <v>1</v>
      </c>
      <c r="N51" s="57"/>
      <c r="O51" s="133"/>
    </row>
    <row r="52" spans="1:15" s="23" customFormat="1" ht="15.95" customHeight="1">
      <c r="A52" s="58" t="s">
        <v>50</v>
      </c>
      <c r="B52" s="58" t="s">
        <v>166</v>
      </c>
      <c r="C52" s="50">
        <v>14</v>
      </c>
      <c r="D52" s="59">
        <v>757894990657</v>
      </c>
      <c r="E52" s="58" t="s">
        <v>13</v>
      </c>
      <c r="F52" s="60"/>
      <c r="G52" s="61"/>
      <c r="H52" s="61"/>
      <c r="I52" s="61"/>
      <c r="J52" s="61"/>
      <c r="K52" s="61"/>
      <c r="L52" s="62">
        <f t="shared" ref="L52" si="13">(F52*C52)+(G52*C52)+(H52*C52)+(I52*C52)+(J52*C52)+(K52*C52)</f>
        <v>0</v>
      </c>
      <c r="M52" s="56">
        <f t="shared" si="12"/>
        <v>1</v>
      </c>
      <c r="N52" s="57"/>
      <c r="O52" s="133"/>
    </row>
    <row r="53" spans="1:15" s="23" customFormat="1" ht="15.95" customHeight="1">
      <c r="A53" s="58" t="s">
        <v>52</v>
      </c>
      <c r="B53" s="58" t="s">
        <v>167</v>
      </c>
      <c r="C53" s="50">
        <v>22</v>
      </c>
      <c r="D53" s="59">
        <v>757894332846</v>
      </c>
      <c r="E53" s="58" t="s">
        <v>367</v>
      </c>
      <c r="F53" s="60"/>
      <c r="G53" s="61"/>
      <c r="H53" s="61"/>
      <c r="I53" s="61"/>
      <c r="J53" s="61"/>
      <c r="K53" s="61"/>
      <c r="L53" s="62">
        <f t="shared" si="11"/>
        <v>0</v>
      </c>
      <c r="M53" s="56">
        <f t="shared" si="12"/>
        <v>1</v>
      </c>
      <c r="N53" s="57"/>
      <c r="O53" s="133"/>
    </row>
    <row r="54" spans="1:15" s="23" customFormat="1" ht="15.95" customHeight="1">
      <c r="A54" s="58" t="s">
        <v>52</v>
      </c>
      <c r="B54" s="58" t="s">
        <v>326</v>
      </c>
      <c r="C54" s="50">
        <v>22</v>
      </c>
      <c r="D54" s="59">
        <v>757894332853</v>
      </c>
      <c r="E54" s="58" t="s">
        <v>368</v>
      </c>
      <c r="F54" s="60"/>
      <c r="G54" s="61"/>
      <c r="H54" s="61"/>
      <c r="I54" s="61"/>
      <c r="J54" s="61"/>
      <c r="K54" s="61"/>
      <c r="L54" s="62">
        <f t="shared" si="11"/>
        <v>0</v>
      </c>
      <c r="M54" s="56">
        <f t="shared" si="12"/>
        <v>1</v>
      </c>
      <c r="N54" s="57"/>
      <c r="O54" s="133"/>
    </row>
    <row r="55" spans="1:15" s="23" customFormat="1" ht="15.95" customHeight="1">
      <c r="A55" s="58" t="s">
        <v>52</v>
      </c>
      <c r="B55" s="58" t="s">
        <v>327</v>
      </c>
      <c r="C55" s="50">
        <v>22</v>
      </c>
      <c r="D55" s="59">
        <v>757894332860</v>
      </c>
      <c r="E55" s="58" t="s">
        <v>369</v>
      </c>
      <c r="F55" s="60"/>
      <c r="G55" s="61"/>
      <c r="H55" s="61"/>
      <c r="I55" s="61"/>
      <c r="J55" s="61"/>
      <c r="K55" s="61"/>
      <c r="L55" s="62">
        <f>(F55*C55)+(G55*C55)+(H55*C55)+(I55*C55)+(J55*C55)+(K55*C55)</f>
        <v>0</v>
      </c>
      <c r="M55" s="56">
        <f>IF(AND(ISBLANK(F55),ISBLANK(G55),ISBLANK(H55),ISBLANK(I55),ISBLANK(J55),ISBLANK(K55)),1,0)</f>
        <v>1</v>
      </c>
      <c r="N55" s="57"/>
      <c r="O55" s="133"/>
    </row>
    <row r="56" spans="1:15" s="23" customFormat="1" ht="15.95" customHeight="1">
      <c r="A56" s="58" t="s">
        <v>52</v>
      </c>
      <c r="B56" s="58" t="s">
        <v>328</v>
      </c>
      <c r="C56" s="50">
        <v>22</v>
      </c>
      <c r="D56" s="59">
        <v>757894332877</v>
      </c>
      <c r="E56" s="58" t="s">
        <v>370</v>
      </c>
      <c r="F56" s="60"/>
      <c r="G56" s="61"/>
      <c r="H56" s="61"/>
      <c r="I56" s="61"/>
      <c r="J56" s="61"/>
      <c r="K56" s="61"/>
      <c r="L56" s="62">
        <f t="shared" ref="L56:L70" si="14">(F56*C56)+(G56*C56)+(H56*C56)+(I56*C56)+(J56*C56)+(K56*C56)</f>
        <v>0</v>
      </c>
      <c r="M56" s="56">
        <f t="shared" ref="M56:M70" si="15">IF(AND(ISBLANK(F56),ISBLANK(G56),ISBLANK(H56),ISBLANK(I56),ISBLANK(J56),ISBLANK(K56)),1,0)</f>
        <v>1</v>
      </c>
      <c r="N56" s="57"/>
      <c r="O56" s="133"/>
    </row>
    <row r="57" spans="1:15" s="23" customFormat="1" ht="15.95" customHeight="1">
      <c r="A57" s="58" t="s">
        <v>52</v>
      </c>
      <c r="B57" s="58" t="s">
        <v>329</v>
      </c>
      <c r="C57" s="50">
        <v>22</v>
      </c>
      <c r="D57" s="59">
        <v>757894332884</v>
      </c>
      <c r="E57" s="58" t="s">
        <v>371</v>
      </c>
      <c r="F57" s="60"/>
      <c r="G57" s="61"/>
      <c r="H57" s="61"/>
      <c r="I57" s="61"/>
      <c r="J57" s="61"/>
      <c r="K57" s="61"/>
      <c r="L57" s="62">
        <f t="shared" si="14"/>
        <v>0</v>
      </c>
      <c r="M57" s="56">
        <f t="shared" si="15"/>
        <v>1</v>
      </c>
      <c r="N57" s="57"/>
      <c r="O57" s="133"/>
    </row>
    <row r="58" spans="1:15" s="23" customFormat="1" ht="15.95" customHeight="1">
      <c r="A58" s="58" t="s">
        <v>316</v>
      </c>
      <c r="B58" s="58" t="s">
        <v>167</v>
      </c>
      <c r="C58" s="50">
        <v>13.75</v>
      </c>
      <c r="D58" s="59">
        <v>757894332990</v>
      </c>
      <c r="E58" s="58" t="s">
        <v>372</v>
      </c>
      <c r="F58" s="60"/>
      <c r="G58" s="61"/>
      <c r="H58" s="61"/>
      <c r="I58" s="61"/>
      <c r="J58" s="61"/>
      <c r="K58" s="61"/>
      <c r="L58" s="62">
        <f t="shared" si="14"/>
        <v>0</v>
      </c>
      <c r="M58" s="56">
        <f t="shared" si="15"/>
        <v>1</v>
      </c>
      <c r="N58" s="57"/>
      <c r="O58" s="133"/>
    </row>
    <row r="59" spans="1:15" s="23" customFormat="1" ht="15.95" customHeight="1">
      <c r="A59" s="58" t="s">
        <v>316</v>
      </c>
      <c r="B59" s="58" t="s">
        <v>326</v>
      </c>
      <c r="C59" s="50">
        <v>13.75</v>
      </c>
      <c r="D59" s="63">
        <v>757894333003</v>
      </c>
      <c r="E59" s="58" t="s">
        <v>373</v>
      </c>
      <c r="F59" s="60"/>
      <c r="G59" s="61"/>
      <c r="H59" s="61"/>
      <c r="I59" s="61"/>
      <c r="J59" s="61"/>
      <c r="K59" s="61"/>
      <c r="L59" s="62">
        <f t="shared" si="14"/>
        <v>0</v>
      </c>
      <c r="M59" s="56">
        <f t="shared" si="15"/>
        <v>1</v>
      </c>
      <c r="N59" s="57"/>
      <c r="O59" s="133"/>
    </row>
    <row r="60" spans="1:15" s="23" customFormat="1" ht="15.95" customHeight="1">
      <c r="A60" s="58" t="s">
        <v>316</v>
      </c>
      <c r="B60" s="58" t="s">
        <v>327</v>
      </c>
      <c r="C60" s="50">
        <v>13.75</v>
      </c>
      <c r="D60" s="59">
        <v>757894333010</v>
      </c>
      <c r="E60" s="49" t="s">
        <v>374</v>
      </c>
      <c r="F60" s="60"/>
      <c r="G60" s="61"/>
      <c r="H60" s="61"/>
      <c r="I60" s="61"/>
      <c r="J60" s="61"/>
      <c r="K60" s="61"/>
      <c r="L60" s="62">
        <f t="shared" si="14"/>
        <v>0</v>
      </c>
      <c r="M60" s="56">
        <f t="shared" si="15"/>
        <v>1</v>
      </c>
      <c r="N60" s="57"/>
      <c r="O60" s="133"/>
    </row>
    <row r="61" spans="1:15" s="23" customFormat="1" ht="15.95" customHeight="1">
      <c r="A61" s="58" t="s">
        <v>316</v>
      </c>
      <c r="B61" s="58" t="s">
        <v>328</v>
      </c>
      <c r="C61" s="50">
        <v>13.75</v>
      </c>
      <c r="D61" s="59">
        <v>757894333027</v>
      </c>
      <c r="E61" s="58" t="s">
        <v>375</v>
      </c>
      <c r="F61" s="60"/>
      <c r="G61" s="61"/>
      <c r="H61" s="61"/>
      <c r="I61" s="61"/>
      <c r="J61" s="61"/>
      <c r="K61" s="61"/>
      <c r="L61" s="62">
        <f t="shared" si="14"/>
        <v>0</v>
      </c>
      <c r="M61" s="56">
        <f t="shared" si="15"/>
        <v>1</v>
      </c>
      <c r="N61" s="57"/>
      <c r="O61" s="133"/>
    </row>
    <row r="62" spans="1:15" s="23" customFormat="1" ht="15.95" customHeight="1">
      <c r="A62" s="58" t="s">
        <v>316</v>
      </c>
      <c r="B62" s="58" t="s">
        <v>329</v>
      </c>
      <c r="C62" s="50">
        <v>13.75</v>
      </c>
      <c r="D62" s="59">
        <v>757894333034</v>
      </c>
      <c r="E62" s="58" t="s">
        <v>376</v>
      </c>
      <c r="F62" s="60"/>
      <c r="G62" s="61"/>
      <c r="H62" s="61"/>
      <c r="I62" s="61"/>
      <c r="J62" s="61"/>
      <c r="K62" s="61"/>
      <c r="L62" s="62">
        <f t="shared" si="14"/>
        <v>0</v>
      </c>
      <c r="M62" s="56">
        <f t="shared" si="15"/>
        <v>1</v>
      </c>
      <c r="N62" s="57"/>
      <c r="O62" s="133"/>
    </row>
    <row r="63" spans="1:15" s="23" customFormat="1" ht="15.95" customHeight="1">
      <c r="A63" s="58" t="s">
        <v>205</v>
      </c>
      <c r="B63" s="58" t="s">
        <v>167</v>
      </c>
      <c r="C63" s="50">
        <v>12.75</v>
      </c>
      <c r="D63" s="59">
        <v>757894332891</v>
      </c>
      <c r="E63" s="58" t="s">
        <v>377</v>
      </c>
      <c r="F63" s="60"/>
      <c r="G63" s="61"/>
      <c r="H63" s="61"/>
      <c r="I63" s="61"/>
      <c r="J63" s="61"/>
      <c r="K63" s="61"/>
      <c r="L63" s="62">
        <f t="shared" si="14"/>
        <v>0</v>
      </c>
      <c r="M63" s="56">
        <f t="shared" si="15"/>
        <v>1</v>
      </c>
      <c r="N63" s="57"/>
      <c r="O63" s="133"/>
    </row>
    <row r="64" spans="1:15" s="23" customFormat="1" ht="15.95" customHeight="1">
      <c r="A64" s="58" t="s">
        <v>205</v>
      </c>
      <c r="B64" s="58" t="s">
        <v>326</v>
      </c>
      <c r="C64" s="50">
        <v>12.75</v>
      </c>
      <c r="D64" s="59">
        <v>757894332907</v>
      </c>
      <c r="E64" s="58" t="s">
        <v>378</v>
      </c>
      <c r="F64" s="60"/>
      <c r="G64" s="61"/>
      <c r="H64" s="61"/>
      <c r="I64" s="61"/>
      <c r="J64" s="61"/>
      <c r="K64" s="61"/>
      <c r="L64" s="62">
        <f t="shared" si="14"/>
        <v>0</v>
      </c>
      <c r="M64" s="56">
        <f t="shared" si="15"/>
        <v>1</v>
      </c>
      <c r="N64" s="57"/>
      <c r="O64" s="133"/>
    </row>
    <row r="65" spans="1:17" s="23" customFormat="1" ht="15.95" customHeight="1">
      <c r="A65" s="58" t="s">
        <v>205</v>
      </c>
      <c r="B65" s="58" t="s">
        <v>327</v>
      </c>
      <c r="C65" s="50">
        <v>12.75</v>
      </c>
      <c r="D65" s="59">
        <v>757894332914</v>
      </c>
      <c r="E65" s="64" t="s">
        <v>379</v>
      </c>
      <c r="F65" s="60"/>
      <c r="G65" s="61"/>
      <c r="H65" s="61"/>
      <c r="I65" s="61"/>
      <c r="J65" s="61"/>
      <c r="K65" s="61"/>
      <c r="L65" s="62">
        <f t="shared" si="14"/>
        <v>0</v>
      </c>
      <c r="M65" s="56">
        <f t="shared" si="15"/>
        <v>1</v>
      </c>
      <c r="N65" s="57"/>
      <c r="O65" s="133"/>
    </row>
    <row r="66" spans="1:17" s="24" customFormat="1" ht="15.95" customHeight="1">
      <c r="A66" s="58" t="s">
        <v>205</v>
      </c>
      <c r="B66" s="58" t="s">
        <v>328</v>
      </c>
      <c r="C66" s="50">
        <v>12.75</v>
      </c>
      <c r="D66" s="63">
        <v>757894332921</v>
      </c>
      <c r="E66" s="58" t="s">
        <v>380</v>
      </c>
      <c r="F66" s="60"/>
      <c r="G66" s="61"/>
      <c r="H66" s="61"/>
      <c r="I66" s="61"/>
      <c r="J66" s="61"/>
      <c r="K66" s="61"/>
      <c r="L66" s="108">
        <f t="shared" si="14"/>
        <v>0</v>
      </c>
      <c r="M66" s="56">
        <f t="shared" si="15"/>
        <v>1</v>
      </c>
      <c r="O66" s="133"/>
    </row>
    <row r="67" spans="1:17" s="24" customFormat="1" ht="15.95" customHeight="1">
      <c r="A67" s="58" t="s">
        <v>205</v>
      </c>
      <c r="B67" s="58" t="s">
        <v>329</v>
      </c>
      <c r="C67" s="50">
        <v>12.75</v>
      </c>
      <c r="D67" s="63">
        <v>757894332938</v>
      </c>
      <c r="E67" s="58" t="s">
        <v>381</v>
      </c>
      <c r="F67" s="60"/>
      <c r="G67" s="61"/>
      <c r="H67" s="61"/>
      <c r="I67" s="61"/>
      <c r="J67" s="61"/>
      <c r="K67" s="61"/>
      <c r="L67" s="108">
        <f t="shared" si="14"/>
        <v>0</v>
      </c>
      <c r="M67" s="56">
        <f t="shared" si="15"/>
        <v>1</v>
      </c>
      <c r="O67" s="133"/>
    </row>
    <row r="68" spans="1:17" s="24" customFormat="1" ht="15.95" customHeight="1">
      <c r="A68" s="58" t="s">
        <v>317</v>
      </c>
      <c r="B68" s="58" t="s">
        <v>167</v>
      </c>
      <c r="C68" s="50">
        <v>12.75</v>
      </c>
      <c r="D68" s="63">
        <v>757894332945</v>
      </c>
      <c r="E68" s="58" t="s">
        <v>382</v>
      </c>
      <c r="F68" s="60"/>
      <c r="G68" s="61"/>
      <c r="H68" s="61"/>
      <c r="I68" s="61"/>
      <c r="J68" s="61"/>
      <c r="K68" s="61"/>
      <c r="L68" s="108">
        <f t="shared" si="14"/>
        <v>0</v>
      </c>
      <c r="M68" s="56">
        <f t="shared" si="15"/>
        <v>1</v>
      </c>
      <c r="O68" s="133"/>
    </row>
    <row r="69" spans="1:17" s="24" customFormat="1" ht="15.95" customHeight="1">
      <c r="A69" s="58" t="s">
        <v>317</v>
      </c>
      <c r="B69" s="58" t="s">
        <v>326</v>
      </c>
      <c r="C69" s="50">
        <v>12.75</v>
      </c>
      <c r="D69" s="63">
        <v>757894332952</v>
      </c>
      <c r="E69" s="58" t="s">
        <v>383</v>
      </c>
      <c r="F69" s="60"/>
      <c r="G69" s="61"/>
      <c r="H69" s="61"/>
      <c r="I69" s="61"/>
      <c r="J69" s="61"/>
      <c r="K69" s="61"/>
      <c r="L69" s="108">
        <f t="shared" si="14"/>
        <v>0</v>
      </c>
      <c r="M69" s="56">
        <f t="shared" si="15"/>
        <v>1</v>
      </c>
      <c r="O69" s="133"/>
    </row>
    <row r="70" spans="1:17" s="24" customFormat="1" ht="15.95" customHeight="1">
      <c r="A70" s="58" t="s">
        <v>317</v>
      </c>
      <c r="B70" s="58" t="s">
        <v>327</v>
      </c>
      <c r="C70" s="50">
        <v>12.75</v>
      </c>
      <c r="D70" s="63">
        <v>757894332969</v>
      </c>
      <c r="E70" s="58" t="s">
        <v>384</v>
      </c>
      <c r="F70" s="60"/>
      <c r="G70" s="61"/>
      <c r="H70" s="61"/>
      <c r="I70" s="61"/>
      <c r="J70" s="61"/>
      <c r="K70" s="61"/>
      <c r="L70" s="108">
        <f t="shared" si="14"/>
        <v>0</v>
      </c>
      <c r="M70" s="56">
        <f t="shared" si="15"/>
        <v>1</v>
      </c>
      <c r="O70" s="133"/>
    </row>
    <row r="71" spans="1:17" s="24" customFormat="1" ht="15.95" customHeight="1">
      <c r="A71" s="58" t="s">
        <v>317</v>
      </c>
      <c r="B71" s="84" t="s">
        <v>328</v>
      </c>
      <c r="C71" s="51">
        <v>12.75</v>
      </c>
      <c r="D71" s="88">
        <v>757894332976</v>
      </c>
      <c r="E71" s="86" t="s">
        <v>385</v>
      </c>
      <c r="F71" s="60"/>
      <c r="G71" s="61"/>
      <c r="H71" s="61"/>
      <c r="I71" s="61"/>
      <c r="J71" s="61"/>
      <c r="K71" s="61"/>
      <c r="L71" s="108">
        <f>(F71*C71)+(G71*C71)+(H71*C71)+(I71*C71)+(J71*C71)+(K71*C71)</f>
        <v>0</v>
      </c>
      <c r="M71" s="56">
        <f>IF(AND(ISBLANK(F71),ISBLANK(G71),ISBLANK(H71),ISBLANK(I71),ISBLANK(J71),ISBLANK(K71)),1,0)</f>
        <v>1</v>
      </c>
      <c r="O71" s="133"/>
    </row>
    <row r="72" spans="1:17" s="24" customFormat="1" ht="15.95" customHeight="1">
      <c r="A72" s="58" t="s">
        <v>317</v>
      </c>
      <c r="B72" s="58" t="s">
        <v>329</v>
      </c>
      <c r="C72" s="50">
        <v>12.75</v>
      </c>
      <c r="D72" s="63">
        <v>757894332983</v>
      </c>
      <c r="E72" s="58" t="s">
        <v>386</v>
      </c>
      <c r="F72" s="60"/>
      <c r="G72" s="61"/>
      <c r="H72" s="61"/>
      <c r="I72" s="61"/>
      <c r="J72" s="61"/>
      <c r="K72" s="61"/>
      <c r="L72" s="108">
        <f t="shared" ref="L72:L81" si="16">(F72*C72)+(G72*C72)+(H72*C72)+(I72*C72)+(J72*C72)+(K72*C72)</f>
        <v>0</v>
      </c>
      <c r="M72" s="56">
        <f t="shared" ref="M72:M81" si="17">IF(AND(ISBLANK(F72),ISBLANK(G72),ISBLANK(H72),ISBLANK(I72),ISBLANK(J72),ISBLANK(K72)),1,0)</f>
        <v>1</v>
      </c>
      <c r="O72" s="133"/>
    </row>
    <row r="73" spans="1:17" s="24" customFormat="1" ht="15.95" customHeight="1">
      <c r="A73" s="58" t="s">
        <v>137</v>
      </c>
      <c r="B73" s="58" t="s">
        <v>9</v>
      </c>
      <c r="C73" s="50">
        <v>16.5</v>
      </c>
      <c r="D73" s="63">
        <v>757894331511</v>
      </c>
      <c r="E73" s="58" t="s">
        <v>224</v>
      </c>
      <c r="F73" s="60"/>
      <c r="G73" s="61"/>
      <c r="H73" s="61"/>
      <c r="I73" s="61"/>
      <c r="J73" s="61"/>
      <c r="K73" s="61"/>
      <c r="L73" s="108">
        <f t="shared" si="16"/>
        <v>0</v>
      </c>
      <c r="M73" s="56">
        <f t="shared" si="17"/>
        <v>1</v>
      </c>
      <c r="O73" s="133"/>
    </row>
    <row r="74" spans="1:17" s="42" customFormat="1" ht="15.95" customHeight="1">
      <c r="A74" s="58" t="s">
        <v>137</v>
      </c>
      <c r="B74" s="58" t="s">
        <v>223</v>
      </c>
      <c r="C74" s="50">
        <v>16.5</v>
      </c>
      <c r="D74" s="63">
        <v>757894331528</v>
      </c>
      <c r="E74" s="58" t="s">
        <v>225</v>
      </c>
      <c r="F74" s="60"/>
      <c r="G74" s="61"/>
      <c r="H74" s="61"/>
      <c r="I74" s="61"/>
      <c r="J74" s="61"/>
      <c r="K74" s="61"/>
      <c r="L74" s="108">
        <f t="shared" si="16"/>
        <v>0</v>
      </c>
      <c r="M74" s="56">
        <f t="shared" si="17"/>
        <v>1</v>
      </c>
      <c r="N74" s="98"/>
      <c r="O74" s="133"/>
      <c r="P74" s="98"/>
      <c r="Q74" s="98"/>
    </row>
    <row r="75" spans="1:17" s="24" customFormat="1" ht="15.95" customHeight="1">
      <c r="A75" s="58" t="s">
        <v>137</v>
      </c>
      <c r="B75" s="84" t="s">
        <v>212</v>
      </c>
      <c r="C75" s="51">
        <v>16.5</v>
      </c>
      <c r="D75" s="88">
        <v>757894331535</v>
      </c>
      <c r="E75" s="86" t="s">
        <v>226</v>
      </c>
      <c r="F75" s="60"/>
      <c r="G75" s="61"/>
      <c r="H75" s="61"/>
      <c r="I75" s="61"/>
      <c r="J75" s="61"/>
      <c r="K75" s="61"/>
      <c r="L75" s="108">
        <f t="shared" si="16"/>
        <v>0</v>
      </c>
      <c r="M75" s="56">
        <f t="shared" si="17"/>
        <v>1</v>
      </c>
      <c r="O75" s="133"/>
    </row>
    <row r="76" spans="1:17" s="24" customFormat="1" ht="15.95" customHeight="1">
      <c r="A76" s="84" t="s">
        <v>137</v>
      </c>
      <c r="B76" s="84" t="s">
        <v>214</v>
      </c>
      <c r="C76" s="51">
        <v>16.5</v>
      </c>
      <c r="D76" s="85">
        <v>757894331542</v>
      </c>
      <c r="E76" s="86" t="s">
        <v>227</v>
      </c>
      <c r="F76" s="60"/>
      <c r="G76" s="61"/>
      <c r="H76" s="61"/>
      <c r="I76" s="61"/>
      <c r="J76" s="61"/>
      <c r="K76" s="61"/>
      <c r="L76" s="108">
        <f t="shared" si="16"/>
        <v>0</v>
      </c>
      <c r="M76" s="56">
        <f t="shared" si="17"/>
        <v>1</v>
      </c>
      <c r="O76" s="133"/>
    </row>
    <row r="77" spans="1:17" s="24" customFormat="1" ht="15.95" customHeight="1">
      <c r="A77" s="84" t="s">
        <v>137</v>
      </c>
      <c r="B77" s="84" t="s">
        <v>49</v>
      </c>
      <c r="C77" s="51">
        <v>16.5</v>
      </c>
      <c r="D77" s="88">
        <v>757894331559</v>
      </c>
      <c r="E77" s="86" t="s">
        <v>228</v>
      </c>
      <c r="F77" s="60"/>
      <c r="G77" s="61"/>
      <c r="H77" s="61"/>
      <c r="I77" s="61"/>
      <c r="J77" s="61"/>
      <c r="K77" s="61"/>
      <c r="L77" s="108">
        <f t="shared" si="16"/>
        <v>0</v>
      </c>
      <c r="M77" s="56">
        <f t="shared" si="17"/>
        <v>1</v>
      </c>
      <c r="O77" s="133"/>
    </row>
    <row r="78" spans="1:17" s="24" customFormat="1" ht="15.95" customHeight="1">
      <c r="A78" s="58" t="s">
        <v>318</v>
      </c>
      <c r="B78" s="58" t="s">
        <v>9</v>
      </c>
      <c r="C78" s="50">
        <v>13.75</v>
      </c>
      <c r="D78" s="63">
        <v>757894331177</v>
      </c>
      <c r="E78" s="58" t="s">
        <v>217</v>
      </c>
      <c r="F78" s="60"/>
      <c r="G78" s="61"/>
      <c r="H78" s="61"/>
      <c r="I78" s="61"/>
      <c r="J78" s="61"/>
      <c r="K78" s="61"/>
      <c r="L78" s="108">
        <f t="shared" si="16"/>
        <v>0</v>
      </c>
      <c r="M78" s="56">
        <f t="shared" si="17"/>
        <v>1</v>
      </c>
      <c r="O78" s="133"/>
    </row>
    <row r="79" spans="1:17" s="24" customFormat="1" ht="15.95" customHeight="1">
      <c r="A79" s="58" t="s">
        <v>318</v>
      </c>
      <c r="B79" s="58" t="s">
        <v>223</v>
      </c>
      <c r="C79" s="50">
        <v>13.75</v>
      </c>
      <c r="D79" s="63">
        <v>757894331184</v>
      </c>
      <c r="E79" s="58" t="s">
        <v>211</v>
      </c>
      <c r="F79" s="60"/>
      <c r="G79" s="61"/>
      <c r="H79" s="61"/>
      <c r="I79" s="61"/>
      <c r="J79" s="61"/>
      <c r="K79" s="61"/>
      <c r="L79" s="108">
        <f t="shared" si="16"/>
        <v>0</v>
      </c>
      <c r="M79" s="56">
        <f t="shared" si="17"/>
        <v>1</v>
      </c>
      <c r="O79" s="133"/>
    </row>
    <row r="80" spans="1:17" s="24" customFormat="1" ht="15.95" customHeight="1">
      <c r="A80" s="58" t="s">
        <v>318</v>
      </c>
      <c r="B80" s="58" t="s">
        <v>12</v>
      </c>
      <c r="C80" s="50">
        <v>13.75</v>
      </c>
      <c r="D80" s="63">
        <v>757894331191</v>
      </c>
      <c r="E80" s="58" t="s">
        <v>213</v>
      </c>
      <c r="F80" s="60"/>
      <c r="G80" s="61"/>
      <c r="H80" s="61"/>
      <c r="I80" s="61"/>
      <c r="J80" s="61"/>
      <c r="K80" s="61"/>
      <c r="L80" s="108">
        <f t="shared" si="16"/>
        <v>0</v>
      </c>
      <c r="M80" s="56">
        <f t="shared" si="17"/>
        <v>1</v>
      </c>
      <c r="O80" s="133"/>
    </row>
    <row r="81" spans="1:15" s="24" customFormat="1" ht="15.95" customHeight="1">
      <c r="A81" s="58" t="s">
        <v>318</v>
      </c>
      <c r="B81" s="58" t="s">
        <v>214</v>
      </c>
      <c r="C81" s="50">
        <v>13.75</v>
      </c>
      <c r="D81" s="63">
        <v>757894331207</v>
      </c>
      <c r="E81" s="58" t="s">
        <v>215</v>
      </c>
      <c r="F81" s="60"/>
      <c r="G81" s="61"/>
      <c r="H81" s="61"/>
      <c r="I81" s="61"/>
      <c r="J81" s="61"/>
      <c r="K81" s="61"/>
      <c r="L81" s="108">
        <f t="shared" si="16"/>
        <v>0</v>
      </c>
      <c r="M81" s="56">
        <f t="shared" si="17"/>
        <v>1</v>
      </c>
      <c r="O81" s="133"/>
    </row>
    <row r="82" spans="1:15" s="24" customFormat="1" ht="15.95" customHeight="1" thickBot="1">
      <c r="A82" s="58" t="s">
        <v>318</v>
      </c>
      <c r="B82" s="58" t="s">
        <v>49</v>
      </c>
      <c r="C82" s="50">
        <v>13.75</v>
      </c>
      <c r="D82" s="63">
        <v>757894331214</v>
      </c>
      <c r="E82" s="58" t="s">
        <v>216</v>
      </c>
      <c r="F82" s="60"/>
      <c r="G82" s="61"/>
      <c r="H82" s="61"/>
      <c r="I82" s="61"/>
      <c r="J82" s="61"/>
      <c r="K82" s="61"/>
      <c r="L82" s="108">
        <f>(F82*C82)+(G82*C82)+(H82*C82)+(I82*C82)+(J82*C82)+(K82*C82)</f>
        <v>0</v>
      </c>
      <c r="M82" s="56">
        <f>IF(AND(ISBLANK(F82),ISBLANK(G82),ISBLANK(H82),ISBLANK(I82),ISBLANK(J82),ISBLANK(K82)),1,0)</f>
        <v>1</v>
      </c>
      <c r="O82" s="133"/>
    </row>
    <row r="83" spans="1:15" s="23" customFormat="1" ht="15.95" customHeight="1" thickBot="1">
      <c r="A83" s="65" t="s">
        <v>10</v>
      </c>
      <c r="B83" s="66"/>
      <c r="C83" s="67"/>
      <c r="D83" s="67"/>
      <c r="E83" s="68"/>
      <c r="F83" s="69">
        <f t="shared" ref="F83:K83" si="18">SUMPRODUCT($C$8:$C$82,F8:F82)</f>
        <v>0</v>
      </c>
      <c r="G83" s="69">
        <f t="shared" si="18"/>
        <v>0</v>
      </c>
      <c r="H83" s="69">
        <f t="shared" si="18"/>
        <v>0</v>
      </c>
      <c r="I83" s="69">
        <f t="shared" si="18"/>
        <v>0</v>
      </c>
      <c r="J83" s="69">
        <f t="shared" si="18"/>
        <v>0</v>
      </c>
      <c r="K83" s="69">
        <f t="shared" si="18"/>
        <v>0</v>
      </c>
      <c r="L83" s="70">
        <f>SUM(L8:L82)</f>
        <v>0</v>
      </c>
      <c r="M83" s="56">
        <f t="shared" si="5"/>
        <v>0</v>
      </c>
      <c r="N83" s="57"/>
      <c r="O83" s="133"/>
    </row>
    <row r="84" spans="1:15" s="23" customFormat="1" ht="15.95" customHeight="1" thickBot="1">
      <c r="A84" s="71" t="s">
        <v>65</v>
      </c>
      <c r="B84" s="72"/>
      <c r="C84" s="72"/>
      <c r="D84" s="73"/>
      <c r="E84" s="72"/>
      <c r="F84" s="74"/>
      <c r="G84" s="74"/>
      <c r="H84" s="74"/>
      <c r="I84" s="74"/>
      <c r="J84" s="74"/>
      <c r="K84" s="74"/>
      <c r="L84" s="75"/>
      <c r="M84" s="56">
        <v>0</v>
      </c>
      <c r="N84" s="57"/>
      <c r="O84" s="133"/>
    </row>
    <row r="85" spans="1:15" s="23" customFormat="1" ht="15.95" customHeight="1">
      <c r="A85" s="58" t="s">
        <v>296</v>
      </c>
      <c r="B85" s="58" t="s">
        <v>248</v>
      </c>
      <c r="C85" s="48">
        <v>159</v>
      </c>
      <c r="D85" s="59">
        <v>757894331122</v>
      </c>
      <c r="E85" s="58" t="s">
        <v>262</v>
      </c>
      <c r="F85" s="60"/>
      <c r="G85" s="61"/>
      <c r="H85" s="61"/>
      <c r="I85" s="61"/>
      <c r="J85" s="61"/>
      <c r="K85" s="61"/>
      <c r="L85" s="62">
        <f t="shared" ref="L85:L103" si="19">(F85*C85)+(G85*C85)+(H85*C85)+(I85*C85)+(J85*C85)+(K85*C85)</f>
        <v>0</v>
      </c>
      <c r="M85" s="56">
        <f t="shared" si="5"/>
        <v>1</v>
      </c>
      <c r="N85" s="57"/>
      <c r="O85" s="133"/>
    </row>
    <row r="86" spans="1:15" s="23" customFormat="1" ht="15.95" customHeight="1">
      <c r="A86" s="58" t="s">
        <v>297</v>
      </c>
      <c r="B86" s="58" t="s">
        <v>248</v>
      </c>
      <c r="C86" s="48">
        <v>142</v>
      </c>
      <c r="D86" s="59" t="s">
        <v>263</v>
      </c>
      <c r="E86" s="58" t="s">
        <v>264</v>
      </c>
      <c r="F86" s="60"/>
      <c r="G86" s="61"/>
      <c r="H86" s="61"/>
      <c r="I86" s="61"/>
      <c r="J86" s="61"/>
      <c r="K86" s="61"/>
      <c r="L86" s="62">
        <f t="shared" si="19"/>
        <v>0</v>
      </c>
      <c r="M86" s="56">
        <f t="shared" si="5"/>
        <v>1</v>
      </c>
      <c r="N86" s="57"/>
      <c r="O86" s="133"/>
    </row>
    <row r="87" spans="1:15" s="23" customFormat="1" ht="15.95" customHeight="1">
      <c r="A87" s="58" t="s">
        <v>297</v>
      </c>
      <c r="B87" s="58" t="s">
        <v>249</v>
      </c>
      <c r="C87" s="48">
        <v>142</v>
      </c>
      <c r="D87" s="59">
        <v>757894331382</v>
      </c>
      <c r="E87" s="58" t="s">
        <v>265</v>
      </c>
      <c r="F87" s="60"/>
      <c r="G87" s="61"/>
      <c r="H87" s="61"/>
      <c r="I87" s="61"/>
      <c r="J87" s="61"/>
      <c r="K87" s="61"/>
      <c r="L87" s="62">
        <f t="shared" si="19"/>
        <v>0</v>
      </c>
      <c r="M87" s="56">
        <f t="shared" si="5"/>
        <v>1</v>
      </c>
      <c r="N87" s="57"/>
      <c r="O87" s="133"/>
    </row>
    <row r="88" spans="1:15" s="23" customFormat="1" ht="15.95" customHeight="1">
      <c r="A88" s="58" t="s">
        <v>298</v>
      </c>
      <c r="B88" s="58" t="s">
        <v>248</v>
      </c>
      <c r="C88" s="48">
        <v>83</v>
      </c>
      <c r="D88" s="59" t="s">
        <v>266</v>
      </c>
      <c r="E88" s="58" t="s">
        <v>267</v>
      </c>
      <c r="F88" s="60"/>
      <c r="G88" s="61"/>
      <c r="H88" s="61"/>
      <c r="I88" s="61"/>
      <c r="J88" s="61"/>
      <c r="K88" s="61"/>
      <c r="L88" s="62">
        <f>(F88*C88)+(G88*C88)+(H88*C88)+(I88*C88)+(J88*C88)+(K88*C88)</f>
        <v>0</v>
      </c>
      <c r="M88" s="56">
        <f>IF(AND(ISBLANK(F88),ISBLANK(G88),ISBLANK(H88),ISBLANK(I88),ISBLANK(J88),ISBLANK(K88)),1,0)</f>
        <v>1</v>
      </c>
      <c r="N88" s="57"/>
      <c r="O88" s="133"/>
    </row>
    <row r="89" spans="1:15" s="23" customFormat="1" ht="15.95" customHeight="1">
      <c r="A89" s="58" t="s">
        <v>298</v>
      </c>
      <c r="B89" s="58" t="s">
        <v>249</v>
      </c>
      <c r="C89" s="48">
        <v>83</v>
      </c>
      <c r="D89" s="59">
        <v>757894331399</v>
      </c>
      <c r="E89" s="58" t="s">
        <v>268</v>
      </c>
      <c r="F89" s="60"/>
      <c r="G89" s="61"/>
      <c r="H89" s="61"/>
      <c r="I89" s="61"/>
      <c r="J89" s="61"/>
      <c r="K89" s="61"/>
      <c r="L89" s="62">
        <f t="shared" si="19"/>
        <v>0</v>
      </c>
      <c r="M89" s="56">
        <f t="shared" si="5"/>
        <v>1</v>
      </c>
      <c r="N89" s="57"/>
      <c r="O89" s="133"/>
    </row>
    <row r="90" spans="1:15" s="23" customFormat="1" ht="15.95" customHeight="1">
      <c r="A90" s="58" t="s">
        <v>259</v>
      </c>
      <c r="B90" s="58" t="s">
        <v>168</v>
      </c>
      <c r="C90" s="48">
        <v>122</v>
      </c>
      <c r="D90" s="59">
        <v>757894331580</v>
      </c>
      <c r="E90" s="58" t="s">
        <v>222</v>
      </c>
      <c r="F90" s="60"/>
      <c r="G90" s="61"/>
      <c r="H90" s="61"/>
      <c r="I90" s="61"/>
      <c r="J90" s="61"/>
      <c r="K90" s="61"/>
      <c r="L90" s="62">
        <f t="shared" ref="L90" si="20">(F90*C90)+(G90*C90)+(H90*C90)+(I90*C90)+(J90*C90)+(K90*C90)</f>
        <v>0</v>
      </c>
      <c r="M90" s="56">
        <f t="shared" ref="M90" si="21">IF(AND(ISBLANK(F90),ISBLANK(G90),ISBLANK(H90),ISBLANK(I90),ISBLANK(J90),ISBLANK(K90)),1,0)</f>
        <v>1</v>
      </c>
      <c r="N90" s="57"/>
      <c r="O90" s="133"/>
    </row>
    <row r="91" spans="1:15" s="23" customFormat="1" ht="15.95" customHeight="1">
      <c r="A91" s="58" t="s">
        <v>299</v>
      </c>
      <c r="B91" s="58" t="s">
        <v>168</v>
      </c>
      <c r="C91" s="48">
        <v>88</v>
      </c>
      <c r="D91" s="59">
        <v>757894331368</v>
      </c>
      <c r="E91" s="58" t="s">
        <v>269</v>
      </c>
      <c r="F91" s="60"/>
      <c r="G91" s="61"/>
      <c r="H91" s="61"/>
      <c r="I91" s="61"/>
      <c r="J91" s="61"/>
      <c r="K91" s="61"/>
      <c r="L91" s="62">
        <f t="shared" si="19"/>
        <v>0</v>
      </c>
      <c r="M91" s="56">
        <f t="shared" si="5"/>
        <v>1</v>
      </c>
      <c r="N91" s="57"/>
      <c r="O91" s="133"/>
    </row>
    <row r="92" spans="1:15" s="23" customFormat="1" ht="15.95" customHeight="1">
      <c r="A92" s="58" t="s">
        <v>299</v>
      </c>
      <c r="B92" s="58" t="s">
        <v>260</v>
      </c>
      <c r="C92" s="48">
        <v>88</v>
      </c>
      <c r="D92" s="59">
        <v>757894331696</v>
      </c>
      <c r="E92" s="58" t="s">
        <v>270</v>
      </c>
      <c r="F92" s="60"/>
      <c r="G92" s="61"/>
      <c r="H92" s="61"/>
      <c r="I92" s="61"/>
      <c r="J92" s="61"/>
      <c r="K92" s="61"/>
      <c r="L92" s="62">
        <f t="shared" si="19"/>
        <v>0</v>
      </c>
      <c r="M92" s="56">
        <f t="shared" si="5"/>
        <v>1</v>
      </c>
      <c r="N92" s="57"/>
      <c r="O92" s="133"/>
    </row>
    <row r="93" spans="1:15" s="23" customFormat="1" ht="15.95" customHeight="1">
      <c r="A93" s="58" t="s">
        <v>300</v>
      </c>
      <c r="B93" s="58" t="s">
        <v>168</v>
      </c>
      <c r="C93" s="48">
        <v>66</v>
      </c>
      <c r="D93" s="59" t="s">
        <v>271</v>
      </c>
      <c r="E93" s="58" t="s">
        <v>272</v>
      </c>
      <c r="F93" s="60"/>
      <c r="G93" s="61"/>
      <c r="H93" s="61"/>
      <c r="I93" s="61"/>
      <c r="J93" s="61"/>
      <c r="K93" s="61"/>
      <c r="L93" s="62">
        <f t="shared" si="19"/>
        <v>0</v>
      </c>
      <c r="M93" s="56">
        <f t="shared" si="5"/>
        <v>1</v>
      </c>
      <c r="N93" s="57"/>
      <c r="O93" s="133"/>
    </row>
    <row r="94" spans="1:15" s="23" customFormat="1" ht="15.95" customHeight="1">
      <c r="A94" s="58" t="s">
        <v>300</v>
      </c>
      <c r="B94" s="58" t="s">
        <v>260</v>
      </c>
      <c r="C94" s="48">
        <v>66</v>
      </c>
      <c r="D94" s="59">
        <v>757894331849</v>
      </c>
      <c r="E94" s="58" t="s">
        <v>273</v>
      </c>
      <c r="F94" s="60"/>
      <c r="G94" s="61"/>
      <c r="H94" s="61"/>
      <c r="I94" s="61"/>
      <c r="J94" s="61"/>
      <c r="K94" s="61"/>
      <c r="L94" s="62">
        <f t="shared" si="19"/>
        <v>0</v>
      </c>
      <c r="M94" s="56">
        <f t="shared" si="5"/>
        <v>1</v>
      </c>
      <c r="N94" s="57"/>
      <c r="O94" s="133"/>
    </row>
    <row r="95" spans="1:15" s="23" customFormat="1" ht="15.95" customHeight="1">
      <c r="A95" s="58" t="s">
        <v>301</v>
      </c>
      <c r="B95" s="58" t="s">
        <v>168</v>
      </c>
      <c r="C95" s="48">
        <v>49.5</v>
      </c>
      <c r="D95" s="59">
        <v>757894331917</v>
      </c>
      <c r="E95" s="58" t="s">
        <v>274</v>
      </c>
      <c r="F95" s="60"/>
      <c r="G95" s="61"/>
      <c r="H95" s="61"/>
      <c r="I95" s="61"/>
      <c r="J95" s="61"/>
      <c r="K95" s="61"/>
      <c r="L95" s="62">
        <f t="shared" si="19"/>
        <v>0</v>
      </c>
      <c r="M95" s="56">
        <f t="shared" si="5"/>
        <v>1</v>
      </c>
      <c r="N95" s="57"/>
      <c r="O95" s="133"/>
    </row>
    <row r="96" spans="1:15" s="23" customFormat="1" ht="15.95" customHeight="1">
      <c r="A96" s="58" t="s">
        <v>301</v>
      </c>
      <c r="B96" s="58" t="s">
        <v>260</v>
      </c>
      <c r="C96" s="48">
        <v>49.5</v>
      </c>
      <c r="D96" s="59">
        <v>757894331924</v>
      </c>
      <c r="E96" s="58" t="s">
        <v>275</v>
      </c>
      <c r="F96" s="60"/>
      <c r="G96" s="61"/>
      <c r="H96" s="61"/>
      <c r="I96" s="61"/>
      <c r="J96" s="61"/>
      <c r="K96" s="61"/>
      <c r="L96" s="62">
        <f t="shared" si="19"/>
        <v>0</v>
      </c>
      <c r="M96" s="56">
        <f t="shared" si="5"/>
        <v>1</v>
      </c>
      <c r="N96" s="57"/>
      <c r="O96" s="133"/>
    </row>
    <row r="97" spans="1:15" s="23" customFormat="1" ht="15.95" customHeight="1">
      <c r="A97" s="58" t="s">
        <v>302</v>
      </c>
      <c r="B97" s="58" t="s">
        <v>168</v>
      </c>
      <c r="C97" s="48">
        <v>138</v>
      </c>
      <c r="D97" s="59">
        <v>757894331504</v>
      </c>
      <c r="E97" s="58" t="s">
        <v>276</v>
      </c>
      <c r="F97" s="60"/>
      <c r="G97" s="61"/>
      <c r="H97" s="61"/>
      <c r="I97" s="61"/>
      <c r="J97" s="61"/>
      <c r="K97" s="61"/>
      <c r="L97" s="62">
        <f t="shared" si="19"/>
        <v>0</v>
      </c>
      <c r="M97" s="56">
        <f t="shared" si="5"/>
        <v>1</v>
      </c>
      <c r="N97" s="57"/>
      <c r="O97" s="133"/>
    </row>
    <row r="98" spans="1:15" s="23" customFormat="1" ht="15.95" customHeight="1">
      <c r="A98" s="58" t="s">
        <v>303</v>
      </c>
      <c r="B98" s="58" t="s">
        <v>168</v>
      </c>
      <c r="C98" s="48">
        <v>122</v>
      </c>
      <c r="D98" s="59">
        <v>757894331406</v>
      </c>
      <c r="E98" s="58" t="s">
        <v>277</v>
      </c>
      <c r="F98" s="60"/>
      <c r="G98" s="61"/>
      <c r="H98" s="61"/>
      <c r="I98" s="61"/>
      <c r="J98" s="61"/>
      <c r="K98" s="61"/>
      <c r="L98" s="62">
        <f t="shared" si="19"/>
        <v>0</v>
      </c>
      <c r="M98" s="56">
        <f t="shared" si="5"/>
        <v>1</v>
      </c>
      <c r="N98" s="57"/>
      <c r="O98" s="133"/>
    </row>
    <row r="99" spans="1:15" s="23" customFormat="1" ht="15.95" customHeight="1">
      <c r="A99" s="58" t="s">
        <v>303</v>
      </c>
      <c r="B99" s="58" t="s">
        <v>260</v>
      </c>
      <c r="C99" s="48">
        <v>122</v>
      </c>
      <c r="D99" s="59">
        <v>757894331498</v>
      </c>
      <c r="E99" s="58" t="s">
        <v>278</v>
      </c>
      <c r="F99" s="60"/>
      <c r="G99" s="61"/>
      <c r="H99" s="61"/>
      <c r="I99" s="61"/>
      <c r="J99" s="61"/>
      <c r="K99" s="61"/>
      <c r="L99" s="62">
        <f t="shared" si="19"/>
        <v>0</v>
      </c>
      <c r="M99" s="56">
        <f t="shared" si="5"/>
        <v>1</v>
      </c>
      <c r="N99" s="57"/>
      <c r="O99" s="133"/>
    </row>
    <row r="100" spans="1:15" s="23" customFormat="1" ht="15.95" customHeight="1">
      <c r="A100" s="58" t="s">
        <v>304</v>
      </c>
      <c r="B100" s="58" t="s">
        <v>168</v>
      </c>
      <c r="C100" s="48">
        <v>71</v>
      </c>
      <c r="D100" s="59" t="s">
        <v>279</v>
      </c>
      <c r="E100" s="58" t="s">
        <v>280</v>
      </c>
      <c r="F100" s="60"/>
      <c r="G100" s="61"/>
      <c r="H100" s="61"/>
      <c r="I100" s="61"/>
      <c r="J100" s="61"/>
      <c r="K100" s="61"/>
      <c r="L100" s="62">
        <f t="shared" si="19"/>
        <v>0</v>
      </c>
      <c r="M100" s="56">
        <f t="shared" si="5"/>
        <v>1</v>
      </c>
      <c r="N100" s="57"/>
      <c r="O100" s="133"/>
    </row>
    <row r="101" spans="1:15" s="23" customFormat="1" ht="15.95" customHeight="1">
      <c r="A101" s="58" t="s">
        <v>305</v>
      </c>
      <c r="B101" s="58" t="s">
        <v>260</v>
      </c>
      <c r="C101" s="48">
        <v>71</v>
      </c>
      <c r="D101" s="59" t="s">
        <v>281</v>
      </c>
      <c r="E101" s="58" t="s">
        <v>282</v>
      </c>
      <c r="F101" s="60"/>
      <c r="G101" s="61"/>
      <c r="H101" s="61"/>
      <c r="I101" s="61"/>
      <c r="J101" s="61"/>
      <c r="K101" s="61"/>
      <c r="L101" s="62">
        <f t="shared" si="19"/>
        <v>0</v>
      </c>
      <c r="M101" s="56">
        <f t="shared" si="5"/>
        <v>1</v>
      </c>
      <c r="N101" s="57"/>
      <c r="O101" s="133"/>
    </row>
    <row r="102" spans="1:15" s="23" customFormat="1" ht="15.95" customHeight="1">
      <c r="A102" s="58" t="s">
        <v>306</v>
      </c>
      <c r="B102" s="58" t="s">
        <v>168</v>
      </c>
      <c r="C102" s="48">
        <v>61</v>
      </c>
      <c r="D102" s="59">
        <v>757894331894</v>
      </c>
      <c r="E102" s="58" t="s">
        <v>283</v>
      </c>
      <c r="F102" s="60"/>
      <c r="G102" s="61"/>
      <c r="H102" s="61"/>
      <c r="I102" s="61"/>
      <c r="J102" s="61"/>
      <c r="K102" s="61"/>
      <c r="L102" s="62">
        <f t="shared" si="19"/>
        <v>0</v>
      </c>
      <c r="M102" s="56">
        <f t="shared" si="5"/>
        <v>1</v>
      </c>
      <c r="N102" s="57"/>
      <c r="O102" s="133"/>
    </row>
    <row r="103" spans="1:15" ht="15.95" customHeight="1">
      <c r="A103" s="58" t="s">
        <v>307</v>
      </c>
      <c r="B103" s="58" t="s">
        <v>260</v>
      </c>
      <c r="C103" s="48">
        <v>61</v>
      </c>
      <c r="D103" s="59" t="s">
        <v>284</v>
      </c>
      <c r="E103" s="58" t="s">
        <v>285</v>
      </c>
      <c r="F103" s="60"/>
      <c r="G103" s="61"/>
      <c r="H103" s="61"/>
      <c r="I103" s="61"/>
      <c r="J103" s="61"/>
      <c r="K103" s="61"/>
      <c r="L103" s="62">
        <f t="shared" si="19"/>
        <v>0</v>
      </c>
      <c r="M103" s="56">
        <f t="shared" si="5"/>
        <v>1</v>
      </c>
      <c r="N103" s="76"/>
      <c r="O103" s="133"/>
    </row>
    <row r="104" spans="1:15" ht="15.95" customHeight="1">
      <c r="A104" s="58" t="s">
        <v>257</v>
      </c>
      <c r="B104" s="58" t="s">
        <v>261</v>
      </c>
      <c r="C104" s="48">
        <v>99</v>
      </c>
      <c r="D104" s="59">
        <v>757894328542</v>
      </c>
      <c r="E104" s="58" t="s">
        <v>286</v>
      </c>
      <c r="F104" s="60"/>
      <c r="G104" s="61"/>
      <c r="H104" s="61"/>
      <c r="I104" s="61"/>
      <c r="J104" s="61"/>
      <c r="K104" s="61"/>
      <c r="L104" s="62">
        <f t="shared" ref="L104:L106" si="22">(F104*C104)+(G104*C104)+(H104*C104)+(I104*C104)+(J104*C104)+(K104*C104)</f>
        <v>0</v>
      </c>
      <c r="M104" s="56">
        <f t="shared" ref="M104:M106" si="23">IF(AND(ISBLANK(F104),ISBLANK(G104),ISBLANK(H104),ISBLANK(I104),ISBLANK(J104),ISBLANK(K104)),1,0)</f>
        <v>1</v>
      </c>
      <c r="N104" s="76"/>
      <c r="O104" s="133"/>
    </row>
    <row r="105" spans="1:15" ht="15.95" customHeight="1">
      <c r="A105" s="58" t="s">
        <v>258</v>
      </c>
      <c r="B105" s="58" t="s">
        <v>9</v>
      </c>
      <c r="C105" s="48">
        <v>88</v>
      </c>
      <c r="D105" s="59">
        <v>757894328566</v>
      </c>
      <c r="E105" s="58" t="s">
        <v>287</v>
      </c>
      <c r="F105" s="60"/>
      <c r="G105" s="61"/>
      <c r="H105" s="61"/>
      <c r="I105" s="61"/>
      <c r="J105" s="61"/>
      <c r="K105" s="61"/>
      <c r="L105" s="62">
        <f t="shared" si="22"/>
        <v>0</v>
      </c>
      <c r="M105" s="56">
        <f t="shared" si="23"/>
        <v>1</v>
      </c>
      <c r="N105" s="76"/>
      <c r="O105" s="133"/>
    </row>
    <row r="106" spans="1:15" ht="15.95" customHeight="1">
      <c r="A106" s="58" t="s">
        <v>387</v>
      </c>
      <c r="B106" s="58" t="s">
        <v>33</v>
      </c>
      <c r="C106" s="50">
        <v>10</v>
      </c>
      <c r="D106" s="59">
        <v>757894314811</v>
      </c>
      <c r="E106" s="49" t="s">
        <v>388</v>
      </c>
      <c r="F106" s="60"/>
      <c r="G106" s="61"/>
      <c r="H106" s="61"/>
      <c r="I106" s="61"/>
      <c r="J106" s="61"/>
      <c r="K106" s="61"/>
      <c r="L106" s="62">
        <f t="shared" si="22"/>
        <v>0</v>
      </c>
      <c r="M106" s="56">
        <f t="shared" si="23"/>
        <v>1</v>
      </c>
      <c r="N106" s="76"/>
      <c r="O106" s="133"/>
    </row>
    <row r="107" spans="1:15" ht="15.95" customHeight="1">
      <c r="A107" s="58" t="s">
        <v>23</v>
      </c>
      <c r="B107" s="58" t="s">
        <v>33</v>
      </c>
      <c r="C107" s="50">
        <v>11</v>
      </c>
      <c r="D107" s="59">
        <v>757894990725</v>
      </c>
      <c r="E107" s="49" t="s">
        <v>24</v>
      </c>
      <c r="F107" s="60"/>
      <c r="G107" s="61"/>
      <c r="H107" s="61"/>
      <c r="I107" s="61"/>
      <c r="J107" s="61"/>
      <c r="K107" s="61"/>
      <c r="L107" s="62">
        <f t="shared" ref="L107:L109" si="24">(F107*C107)+(G107*C107)+(H107*C107)+(I107*C107)+(J107*C107)+(K107*C107)</f>
        <v>0</v>
      </c>
      <c r="M107" s="56">
        <f t="shared" ref="M107:M109" si="25">IF(AND(ISBLANK(F107),ISBLANK(G107),ISBLANK(H107),ISBLANK(I107),ISBLANK(J107),ISBLANK(K107)),1,0)</f>
        <v>1</v>
      </c>
      <c r="N107" s="76"/>
      <c r="O107" s="133"/>
    </row>
    <row r="108" spans="1:15" ht="15.95" customHeight="1">
      <c r="A108" s="58" t="s">
        <v>27</v>
      </c>
      <c r="B108" s="58" t="s">
        <v>33</v>
      </c>
      <c r="C108" s="50">
        <v>12</v>
      </c>
      <c r="D108" s="59">
        <v>757894990732</v>
      </c>
      <c r="E108" s="49" t="s">
        <v>25</v>
      </c>
      <c r="F108" s="60"/>
      <c r="G108" s="61"/>
      <c r="H108" s="61"/>
      <c r="I108" s="61"/>
      <c r="J108" s="61"/>
      <c r="K108" s="61"/>
      <c r="L108" s="62">
        <f t="shared" si="24"/>
        <v>0</v>
      </c>
      <c r="M108" s="56">
        <f t="shared" si="25"/>
        <v>1</v>
      </c>
      <c r="N108" s="76"/>
      <c r="O108" s="133"/>
    </row>
    <row r="109" spans="1:15" s="23" customFormat="1" ht="18" customHeight="1">
      <c r="A109" s="58" t="s">
        <v>28</v>
      </c>
      <c r="B109" s="58" t="s">
        <v>33</v>
      </c>
      <c r="C109" s="50">
        <v>13</v>
      </c>
      <c r="D109" s="59">
        <v>757894990749</v>
      </c>
      <c r="E109" s="49" t="s">
        <v>26</v>
      </c>
      <c r="F109" s="60"/>
      <c r="G109" s="61"/>
      <c r="H109" s="61"/>
      <c r="I109" s="61"/>
      <c r="J109" s="61"/>
      <c r="K109" s="61"/>
      <c r="L109" s="62">
        <f t="shared" si="24"/>
        <v>0</v>
      </c>
      <c r="M109" s="56">
        <f t="shared" si="25"/>
        <v>1</v>
      </c>
      <c r="N109" s="57"/>
      <c r="O109" s="133"/>
    </row>
    <row r="110" spans="1:15" s="24" customFormat="1" ht="15.95" customHeight="1">
      <c r="A110" s="88" t="s">
        <v>121</v>
      </c>
      <c r="B110" s="84" t="s">
        <v>248</v>
      </c>
      <c r="C110" s="51">
        <v>49.5</v>
      </c>
      <c r="D110" s="88">
        <v>757894331351</v>
      </c>
      <c r="E110" s="86" t="s">
        <v>250</v>
      </c>
      <c r="F110" s="60"/>
      <c r="G110" s="61"/>
      <c r="H110" s="61"/>
      <c r="I110" s="61"/>
      <c r="J110" s="61"/>
      <c r="K110" s="61"/>
      <c r="L110" s="62">
        <f>(F110*C110)+(G110*C110)+(H110*C110)+(I110*C110)+(J110*C110)+(K110*C110)</f>
        <v>0</v>
      </c>
      <c r="M110" s="56">
        <f>IF(AND(ISBLANK(F110),ISBLANK(G110),ISBLANK(H110),ISBLANK(I110),ISBLANK(J110),ISBLANK(K110)),1,0)</f>
        <v>1</v>
      </c>
      <c r="O110" s="133"/>
    </row>
    <row r="111" spans="1:15" s="24" customFormat="1" ht="15.95" customHeight="1">
      <c r="A111" s="88" t="s">
        <v>121</v>
      </c>
      <c r="B111" s="84" t="s">
        <v>249</v>
      </c>
      <c r="C111" s="51">
        <v>49.5</v>
      </c>
      <c r="D111" s="88">
        <v>757894331719</v>
      </c>
      <c r="E111" s="86" t="s">
        <v>251</v>
      </c>
      <c r="F111" s="60"/>
      <c r="G111" s="61"/>
      <c r="H111" s="61"/>
      <c r="I111" s="61"/>
      <c r="J111" s="61"/>
      <c r="K111" s="61"/>
      <c r="L111" s="62">
        <f>(F111*C111)+(G111*C111)+(H111*C111)+(I111*C111)+(J111*C111)+(K111*C111)</f>
        <v>0</v>
      </c>
      <c r="M111" s="56">
        <f>IF(AND(ISBLANK(F111),ISBLANK(G111),ISBLANK(H111),ISBLANK(I111),ISBLANK(J111),ISBLANK(K111)),1,0)</f>
        <v>1</v>
      </c>
      <c r="O111" s="133"/>
    </row>
    <row r="112" spans="1:15" s="24" customFormat="1" ht="15.95" customHeight="1">
      <c r="A112" s="88" t="s">
        <v>252</v>
      </c>
      <c r="B112" s="84" t="s">
        <v>253</v>
      </c>
      <c r="C112" s="51">
        <v>44</v>
      </c>
      <c r="D112" s="88">
        <v>757894331344</v>
      </c>
      <c r="E112" s="86" t="s">
        <v>254</v>
      </c>
      <c r="F112" s="60"/>
      <c r="G112" s="61"/>
      <c r="H112" s="61"/>
      <c r="I112" s="61"/>
      <c r="J112" s="61"/>
      <c r="K112" s="61"/>
      <c r="L112" s="62">
        <f t="shared" ref="L112:L113" si="26">(F112*C112)+(G112*C112)+(H112*C112)+(I112*C112)+(J112*C112)+(K112*C112)</f>
        <v>0</v>
      </c>
      <c r="M112" s="56">
        <f t="shared" ref="M112:M113" si="27">IF(AND(ISBLANK(F112),ISBLANK(G112),ISBLANK(H112),ISBLANK(I112),ISBLANK(J112),ISBLANK(K112)),1,0)</f>
        <v>1</v>
      </c>
      <c r="O112" s="133"/>
    </row>
    <row r="113" spans="1:17" s="24" customFormat="1" ht="15.95" customHeight="1">
      <c r="A113" s="88" t="s">
        <v>252</v>
      </c>
      <c r="B113" s="84" t="s">
        <v>249</v>
      </c>
      <c r="C113" s="51">
        <v>44</v>
      </c>
      <c r="D113" s="88">
        <v>757894331740</v>
      </c>
      <c r="E113" s="86" t="s">
        <v>255</v>
      </c>
      <c r="F113" s="60"/>
      <c r="G113" s="61"/>
      <c r="H113" s="61"/>
      <c r="I113" s="61"/>
      <c r="J113" s="61"/>
      <c r="K113" s="61"/>
      <c r="L113" s="62">
        <f t="shared" si="26"/>
        <v>0</v>
      </c>
      <c r="M113" s="56">
        <f t="shared" si="27"/>
        <v>1</v>
      </c>
      <c r="O113" s="133"/>
    </row>
    <row r="114" spans="1:17" s="24" customFormat="1" ht="15.95" customHeight="1">
      <c r="A114" s="58" t="s">
        <v>138</v>
      </c>
      <c r="B114" s="58" t="s">
        <v>9</v>
      </c>
      <c r="C114" s="50">
        <v>33</v>
      </c>
      <c r="D114" s="63">
        <v>757894331603</v>
      </c>
      <c r="E114" s="58" t="s">
        <v>233</v>
      </c>
      <c r="F114" s="60"/>
      <c r="G114" s="61"/>
      <c r="H114" s="61"/>
      <c r="I114" s="61"/>
      <c r="J114" s="61"/>
      <c r="K114" s="61"/>
      <c r="L114" s="108">
        <f>(F114*C114)+(G114*C114)+(H114*C114)+(I114*C114)+(J114*C114)+(K114*C114)</f>
        <v>0</v>
      </c>
      <c r="M114" s="56">
        <f>IF(AND(ISBLANK(F114),ISBLANK(G114),ISBLANK(H114),ISBLANK(I114),ISBLANK(J114),ISBLANK(K114)),1,0)</f>
        <v>1</v>
      </c>
      <c r="O114" s="133"/>
    </row>
    <row r="115" spans="1:17" s="24" customFormat="1" ht="15.95" customHeight="1">
      <c r="A115" s="58" t="s">
        <v>138</v>
      </c>
      <c r="B115" s="58" t="s">
        <v>223</v>
      </c>
      <c r="C115" s="50">
        <v>33</v>
      </c>
      <c r="D115" s="63" t="s">
        <v>229</v>
      </c>
      <c r="E115" s="58" t="s">
        <v>234</v>
      </c>
      <c r="F115" s="60"/>
      <c r="G115" s="61"/>
      <c r="H115" s="61"/>
      <c r="I115" s="61"/>
      <c r="J115" s="61"/>
      <c r="K115" s="61"/>
      <c r="L115" s="108">
        <f>(F115*C115)+(G115*C115)+(H115*C115)+(I115*C115)+(J115*C115)+(K115*C115)</f>
        <v>0</v>
      </c>
      <c r="M115" s="56">
        <f>IF(AND(ISBLANK(F115),ISBLANK(G115),ISBLANK(H115),ISBLANK(I115),ISBLANK(J115),ISBLANK(K115)),1,0)</f>
        <v>1</v>
      </c>
      <c r="O115" s="133"/>
    </row>
    <row r="116" spans="1:17" s="24" customFormat="1" ht="15.95" customHeight="1">
      <c r="A116" s="58" t="s">
        <v>138</v>
      </c>
      <c r="B116" s="58" t="s">
        <v>212</v>
      </c>
      <c r="C116" s="50">
        <v>33</v>
      </c>
      <c r="D116" s="63" t="s">
        <v>230</v>
      </c>
      <c r="E116" s="58" t="s">
        <v>235</v>
      </c>
      <c r="F116" s="60"/>
      <c r="G116" s="61"/>
      <c r="H116" s="61"/>
      <c r="I116" s="61"/>
      <c r="J116" s="61"/>
      <c r="K116" s="61"/>
      <c r="L116" s="108">
        <f t="shared" ref="L116:L117" si="28">(F116*C116)+(G116*C116)+(H116*C116)+(I116*C116)+(J116*C116)+(K116*C116)</f>
        <v>0</v>
      </c>
      <c r="M116" s="56">
        <f t="shared" ref="M116:M117" si="29">IF(AND(ISBLANK(F116),ISBLANK(G116),ISBLANK(H116),ISBLANK(I116),ISBLANK(J116),ISBLANK(K116)),1,0)</f>
        <v>1</v>
      </c>
      <c r="O116" s="133"/>
    </row>
    <row r="117" spans="1:17" s="24" customFormat="1" ht="15.95" customHeight="1">
      <c r="A117" s="58" t="s">
        <v>138</v>
      </c>
      <c r="B117" s="58" t="s">
        <v>214</v>
      </c>
      <c r="C117" s="50">
        <v>33</v>
      </c>
      <c r="D117" s="63" t="s">
        <v>231</v>
      </c>
      <c r="E117" s="58" t="s">
        <v>236</v>
      </c>
      <c r="F117" s="60"/>
      <c r="G117" s="61"/>
      <c r="H117" s="61"/>
      <c r="I117" s="61"/>
      <c r="J117" s="61"/>
      <c r="K117" s="61"/>
      <c r="L117" s="108">
        <f t="shared" si="28"/>
        <v>0</v>
      </c>
      <c r="M117" s="56">
        <f t="shared" si="29"/>
        <v>1</v>
      </c>
      <c r="O117" s="133"/>
    </row>
    <row r="118" spans="1:17" s="24" customFormat="1" ht="15.95" customHeight="1">
      <c r="A118" s="58" t="s">
        <v>138</v>
      </c>
      <c r="B118" s="58" t="s">
        <v>49</v>
      </c>
      <c r="C118" s="50">
        <v>33</v>
      </c>
      <c r="D118" s="63" t="s">
        <v>232</v>
      </c>
      <c r="E118" s="58" t="s">
        <v>237</v>
      </c>
      <c r="F118" s="60"/>
      <c r="G118" s="61"/>
      <c r="H118" s="61"/>
      <c r="I118" s="61"/>
      <c r="J118" s="61"/>
      <c r="K118" s="61"/>
      <c r="L118" s="108">
        <f>(F118*C118)+(G118*C118)+(H118*C118)+(I118*C118)+(J118*C118)+(K118*C118)</f>
        <v>0</v>
      </c>
      <c r="M118" s="56">
        <f>IF(AND(ISBLANK(F118),ISBLANK(G118),ISBLANK(H118),ISBLANK(I118),ISBLANK(J118),ISBLANK(K118)),1,0)</f>
        <v>1</v>
      </c>
      <c r="O118" s="133"/>
    </row>
    <row r="119" spans="1:17" s="42" customFormat="1" ht="15.95" customHeight="1">
      <c r="A119" s="58" t="s">
        <v>139</v>
      </c>
      <c r="B119" s="58" t="s">
        <v>9</v>
      </c>
      <c r="C119" s="50">
        <v>13.75</v>
      </c>
      <c r="D119" s="63" t="s">
        <v>238</v>
      </c>
      <c r="E119" s="58" t="s">
        <v>243</v>
      </c>
      <c r="F119" s="60"/>
      <c r="G119" s="61"/>
      <c r="H119" s="61"/>
      <c r="I119" s="61"/>
      <c r="J119" s="61"/>
      <c r="K119" s="61"/>
      <c r="L119" s="108">
        <f>(F119*C119)+(G119*C119)+(H119*C119)+(I119*C119)+(J119*C119)+(K119*C119)</f>
        <v>0</v>
      </c>
      <c r="M119" s="56">
        <f>IF(AND(ISBLANK(F119),ISBLANK(G119),ISBLANK(H119),ISBLANK(I119),ISBLANK(J119),ISBLANK(K119)),1,0)</f>
        <v>1</v>
      </c>
      <c r="N119" s="98"/>
      <c r="O119" s="133"/>
      <c r="P119" s="98"/>
      <c r="Q119" s="98"/>
    </row>
    <row r="120" spans="1:17" s="24" customFormat="1" ht="15.95" customHeight="1">
      <c r="A120" s="58" t="s">
        <v>139</v>
      </c>
      <c r="B120" s="84" t="s">
        <v>223</v>
      </c>
      <c r="C120" s="51">
        <v>13.75</v>
      </c>
      <c r="D120" s="88" t="s">
        <v>239</v>
      </c>
      <c r="E120" s="86" t="s">
        <v>244</v>
      </c>
      <c r="F120" s="60"/>
      <c r="G120" s="61"/>
      <c r="H120" s="61"/>
      <c r="I120" s="61"/>
      <c r="J120" s="61"/>
      <c r="K120" s="61"/>
      <c r="L120" s="108">
        <f>(F120*C120)+(G120*C120)+(H120*C120)+(I120*C120)+(J120*C120)+(K120*C120)</f>
        <v>0</v>
      </c>
      <c r="M120" s="56">
        <f>IF(AND(ISBLANK(F120),ISBLANK(G120),ISBLANK(H120),ISBLANK(I120),ISBLANK(J120),ISBLANK(K120)),1,0)</f>
        <v>1</v>
      </c>
      <c r="O120" s="133"/>
    </row>
    <row r="121" spans="1:17" s="42" customFormat="1" ht="15.95" customHeight="1">
      <c r="A121" s="58" t="s">
        <v>139</v>
      </c>
      <c r="B121" s="58" t="s">
        <v>212</v>
      </c>
      <c r="C121" s="50">
        <v>13.75</v>
      </c>
      <c r="D121" s="63" t="s">
        <v>240</v>
      </c>
      <c r="E121" s="58" t="s">
        <v>245</v>
      </c>
      <c r="F121" s="60"/>
      <c r="G121" s="61"/>
      <c r="H121" s="61"/>
      <c r="I121" s="61"/>
      <c r="J121" s="61"/>
      <c r="K121" s="61"/>
      <c r="L121" s="108">
        <f t="shared" ref="L121:L122" si="30">(F121*C121)+(G121*C121)+(H121*C121)+(I121*C121)+(J121*C121)+(K121*C121)</f>
        <v>0</v>
      </c>
      <c r="M121" s="56">
        <f t="shared" ref="M121:M122" si="31">IF(AND(ISBLANK(F121),ISBLANK(G121),ISBLANK(H121),ISBLANK(I121),ISBLANK(J121),ISBLANK(K121)),1,0)</f>
        <v>1</v>
      </c>
      <c r="N121" s="98"/>
      <c r="O121" s="133"/>
      <c r="P121" s="98"/>
      <c r="Q121" s="98"/>
    </row>
    <row r="122" spans="1:17" s="24" customFormat="1" ht="15.95" customHeight="1">
      <c r="A122" s="58" t="s">
        <v>139</v>
      </c>
      <c r="B122" s="84" t="s">
        <v>214</v>
      </c>
      <c r="C122" s="51">
        <v>13.75</v>
      </c>
      <c r="D122" s="88" t="s">
        <v>241</v>
      </c>
      <c r="E122" s="86" t="s">
        <v>246</v>
      </c>
      <c r="F122" s="60"/>
      <c r="G122" s="61"/>
      <c r="H122" s="61"/>
      <c r="I122" s="61"/>
      <c r="J122" s="61"/>
      <c r="K122" s="61"/>
      <c r="L122" s="108">
        <f t="shared" si="30"/>
        <v>0</v>
      </c>
      <c r="M122" s="56">
        <f t="shared" si="31"/>
        <v>1</v>
      </c>
      <c r="O122" s="133"/>
    </row>
    <row r="123" spans="1:17" s="24" customFormat="1" ht="15.95" customHeight="1">
      <c r="A123" s="58" t="s">
        <v>139</v>
      </c>
      <c r="B123" s="84" t="s">
        <v>49</v>
      </c>
      <c r="C123" s="51">
        <v>13.75</v>
      </c>
      <c r="D123" s="88" t="s">
        <v>242</v>
      </c>
      <c r="E123" s="86" t="s">
        <v>247</v>
      </c>
      <c r="F123" s="60"/>
      <c r="G123" s="61"/>
      <c r="H123" s="61"/>
      <c r="I123" s="61"/>
      <c r="J123" s="61"/>
      <c r="K123" s="61"/>
      <c r="L123" s="108">
        <f>(F123*C123)+(G123*C123)+(H123*C123)+(I123*C123)+(J123*C123)+(K123*C123)</f>
        <v>0</v>
      </c>
      <c r="M123" s="56">
        <f>IF(AND(ISBLANK(F123),ISBLANK(G123),ISBLANK(H123),ISBLANK(I123),ISBLANK(J123),ISBLANK(K123)),1,0)</f>
        <v>1</v>
      </c>
      <c r="O123" s="133"/>
    </row>
    <row r="124" spans="1:17" s="24" customFormat="1" ht="15.95" customHeight="1">
      <c r="A124" s="88" t="s">
        <v>122</v>
      </c>
      <c r="B124" s="84" t="s">
        <v>166</v>
      </c>
      <c r="C124" s="51">
        <v>44</v>
      </c>
      <c r="D124" s="88">
        <v>757894327590</v>
      </c>
      <c r="E124" s="86" t="s">
        <v>123</v>
      </c>
      <c r="F124" s="60"/>
      <c r="G124" s="61"/>
      <c r="H124" s="61"/>
      <c r="I124" s="61"/>
      <c r="J124" s="61"/>
      <c r="K124" s="61"/>
      <c r="L124" s="62">
        <f>(F124*C124)+(G124*C124)+(H124*C124)+(I124*C124)+(J124*C124)+(K124*C124)</f>
        <v>0</v>
      </c>
      <c r="M124" s="56">
        <f>IF(AND(ISBLANK(F124),ISBLANK(G124),ISBLANK(H124),ISBLANK(I124),ISBLANK(J124),ISBLANK(K124)),1,0)</f>
        <v>1</v>
      </c>
      <c r="O124" s="133"/>
    </row>
    <row r="125" spans="1:17" s="24" customFormat="1" ht="15.95" customHeight="1" thickBot="1">
      <c r="A125" s="88" t="s">
        <v>124</v>
      </c>
      <c r="B125" s="84" t="s">
        <v>166</v>
      </c>
      <c r="C125" s="51">
        <v>33</v>
      </c>
      <c r="D125" s="88">
        <v>757894325510</v>
      </c>
      <c r="E125" s="86" t="s">
        <v>125</v>
      </c>
      <c r="F125" s="60"/>
      <c r="G125" s="61"/>
      <c r="H125" s="61"/>
      <c r="I125" s="61"/>
      <c r="J125" s="61"/>
      <c r="K125" s="61"/>
      <c r="L125" s="62">
        <f>(F125*C125)+(G125*C125)+(H125*C125)+(I125*C125)+(J125*C125)+(K125*C125)</f>
        <v>0</v>
      </c>
      <c r="M125" s="56">
        <f>IF(AND(ISBLANK(F125),ISBLANK(G125),ISBLANK(H125),ISBLANK(I125),ISBLANK(J125),ISBLANK(K125)),1,0)</f>
        <v>1</v>
      </c>
      <c r="O125" s="133"/>
    </row>
    <row r="126" spans="1:17" s="23" customFormat="1" ht="15.95" customHeight="1" thickBot="1">
      <c r="A126" s="77" t="s">
        <v>67</v>
      </c>
      <c r="B126" s="78"/>
      <c r="C126" s="79"/>
      <c r="D126" s="80"/>
      <c r="E126" s="81"/>
      <c r="F126" s="69">
        <f t="shared" ref="F126:K126" si="32">SUMPRODUCT($C$85:$C$125,F85:F125)</f>
        <v>0</v>
      </c>
      <c r="G126" s="69">
        <f t="shared" si="32"/>
        <v>0</v>
      </c>
      <c r="H126" s="69">
        <f t="shared" si="32"/>
        <v>0</v>
      </c>
      <c r="I126" s="69">
        <f t="shared" si="32"/>
        <v>0</v>
      </c>
      <c r="J126" s="69">
        <f t="shared" si="32"/>
        <v>0</v>
      </c>
      <c r="K126" s="69">
        <f t="shared" si="32"/>
        <v>0</v>
      </c>
      <c r="L126" s="69">
        <f>SUM(L85:L125)</f>
        <v>0</v>
      </c>
      <c r="M126" s="56">
        <f t="shared" si="5"/>
        <v>0</v>
      </c>
      <c r="N126" s="57"/>
      <c r="O126" s="133"/>
    </row>
    <row r="127" spans="1:17" s="23" customFormat="1" ht="15.95" customHeight="1" thickBot="1">
      <c r="A127" s="82" t="s">
        <v>107</v>
      </c>
      <c r="B127" s="83"/>
      <c r="C127" s="83"/>
      <c r="D127" s="83"/>
      <c r="E127" s="83"/>
      <c r="F127" s="90"/>
      <c r="G127" s="90"/>
      <c r="H127" s="90"/>
      <c r="I127" s="90"/>
      <c r="J127" s="90"/>
      <c r="K127" s="90"/>
      <c r="L127" s="91"/>
      <c r="M127" s="56">
        <v>0</v>
      </c>
      <c r="N127" s="57"/>
      <c r="O127" s="133"/>
    </row>
    <row r="128" spans="1:17" s="23" customFormat="1" ht="15.95" customHeight="1">
      <c r="A128" s="84" t="s">
        <v>104</v>
      </c>
      <c r="B128" s="84" t="s">
        <v>154</v>
      </c>
      <c r="C128" s="5">
        <v>41.25</v>
      </c>
      <c r="D128" s="4">
        <v>757894328870</v>
      </c>
      <c r="E128" s="86" t="s">
        <v>157</v>
      </c>
      <c r="F128" s="60"/>
      <c r="G128" s="61"/>
      <c r="H128" s="61"/>
      <c r="I128" s="61"/>
      <c r="J128" s="61"/>
      <c r="K128" s="61"/>
      <c r="L128" s="62">
        <f t="shared" ref="L128:L136" si="33">(F128*C128)+(G128*C128)+(H128*C128)+(I128*C128)+(J128*C128)+(K128*C128)</f>
        <v>0</v>
      </c>
      <c r="M128" s="56">
        <f t="shared" ref="M128:M137" si="34">IF(AND(ISBLANK(F128),ISBLANK(G128),ISBLANK(H128),ISBLANK(I128),ISBLANK(J128),ISBLANK(K128)),1,0)</f>
        <v>1</v>
      </c>
      <c r="N128" s="57"/>
      <c r="O128" s="133"/>
    </row>
    <row r="129" spans="1:255" s="23" customFormat="1" ht="15.95" customHeight="1">
      <c r="A129" s="84" t="s">
        <v>103</v>
      </c>
      <c r="B129" s="84" t="s">
        <v>154</v>
      </c>
      <c r="C129" s="5">
        <v>41.25</v>
      </c>
      <c r="D129" s="4">
        <v>757894328887</v>
      </c>
      <c r="E129" s="86" t="s">
        <v>158</v>
      </c>
      <c r="F129" s="60"/>
      <c r="G129" s="61"/>
      <c r="H129" s="61"/>
      <c r="I129" s="61"/>
      <c r="J129" s="61"/>
      <c r="K129" s="61"/>
      <c r="L129" s="62">
        <f t="shared" si="33"/>
        <v>0</v>
      </c>
      <c r="M129" s="56">
        <f t="shared" si="34"/>
        <v>1</v>
      </c>
      <c r="N129" s="57"/>
      <c r="O129" s="133"/>
    </row>
    <row r="130" spans="1:255" s="23" customFormat="1" ht="15.95" customHeight="1">
      <c r="A130" s="84" t="s">
        <v>102</v>
      </c>
      <c r="B130" s="84" t="s">
        <v>154</v>
      </c>
      <c r="C130" s="5">
        <v>41.25</v>
      </c>
      <c r="D130" s="4">
        <v>757894328894</v>
      </c>
      <c r="E130" s="86" t="s">
        <v>159</v>
      </c>
      <c r="F130" s="60"/>
      <c r="G130" s="61"/>
      <c r="H130" s="61"/>
      <c r="I130" s="61"/>
      <c r="J130" s="61"/>
      <c r="K130" s="61"/>
      <c r="L130" s="62">
        <f t="shared" si="33"/>
        <v>0</v>
      </c>
      <c r="M130" s="56">
        <f t="shared" si="34"/>
        <v>1</v>
      </c>
      <c r="N130" s="57"/>
      <c r="O130" s="133"/>
    </row>
    <row r="131" spans="1:255" s="23" customFormat="1" ht="15.95" customHeight="1">
      <c r="A131" s="84" t="s">
        <v>104</v>
      </c>
      <c r="B131" s="84" t="s">
        <v>141</v>
      </c>
      <c r="C131" s="5">
        <v>41.25</v>
      </c>
      <c r="D131" s="4">
        <v>757894329044</v>
      </c>
      <c r="E131" s="86" t="s">
        <v>160</v>
      </c>
      <c r="F131" s="60"/>
      <c r="G131" s="61"/>
      <c r="H131" s="61"/>
      <c r="I131" s="61"/>
      <c r="J131" s="61"/>
      <c r="K131" s="61"/>
      <c r="L131" s="62">
        <f t="shared" si="33"/>
        <v>0</v>
      </c>
      <c r="M131" s="56">
        <f t="shared" si="34"/>
        <v>1</v>
      </c>
      <c r="N131" s="57"/>
      <c r="O131" s="133"/>
    </row>
    <row r="132" spans="1:255" s="23" customFormat="1" ht="15.95" customHeight="1">
      <c r="A132" s="84" t="s">
        <v>103</v>
      </c>
      <c r="B132" s="84" t="s">
        <v>141</v>
      </c>
      <c r="C132" s="5">
        <v>41.25</v>
      </c>
      <c r="D132" s="4">
        <v>757894329051</v>
      </c>
      <c r="E132" s="86" t="s">
        <v>161</v>
      </c>
      <c r="F132" s="60"/>
      <c r="G132" s="61"/>
      <c r="H132" s="61"/>
      <c r="I132" s="61"/>
      <c r="J132" s="61"/>
      <c r="K132" s="61"/>
      <c r="L132" s="62">
        <f t="shared" si="33"/>
        <v>0</v>
      </c>
      <c r="M132" s="56">
        <f t="shared" si="34"/>
        <v>1</v>
      </c>
      <c r="N132" s="57"/>
      <c r="O132" s="133"/>
    </row>
    <row r="133" spans="1:255" s="23" customFormat="1" ht="15.95" customHeight="1">
      <c r="A133" s="84" t="s">
        <v>102</v>
      </c>
      <c r="B133" s="84" t="s">
        <v>141</v>
      </c>
      <c r="C133" s="5">
        <v>41.25</v>
      </c>
      <c r="D133" s="4">
        <v>757894329068</v>
      </c>
      <c r="E133" s="86" t="s">
        <v>162</v>
      </c>
      <c r="F133" s="60"/>
      <c r="G133" s="61"/>
      <c r="H133" s="61"/>
      <c r="I133" s="61"/>
      <c r="J133" s="61"/>
      <c r="K133" s="61"/>
      <c r="L133" s="62">
        <f t="shared" si="33"/>
        <v>0</v>
      </c>
      <c r="M133" s="56">
        <f t="shared" si="34"/>
        <v>1</v>
      </c>
      <c r="N133" s="57"/>
      <c r="O133" s="133"/>
    </row>
    <row r="134" spans="1:255" s="23" customFormat="1" ht="15.95" customHeight="1">
      <c r="A134" s="84" t="s">
        <v>294</v>
      </c>
      <c r="B134" s="84" t="s">
        <v>110</v>
      </c>
      <c r="C134" s="5">
        <v>55.5</v>
      </c>
      <c r="D134" s="4">
        <v>757894329075</v>
      </c>
      <c r="E134" s="86" t="s">
        <v>163</v>
      </c>
      <c r="F134" s="60"/>
      <c r="G134" s="61"/>
      <c r="H134" s="61"/>
      <c r="I134" s="61"/>
      <c r="J134" s="61"/>
      <c r="K134" s="61"/>
      <c r="L134" s="62">
        <f t="shared" si="33"/>
        <v>0</v>
      </c>
      <c r="M134" s="56">
        <f t="shared" si="34"/>
        <v>1</v>
      </c>
      <c r="N134" s="57"/>
      <c r="O134" s="133"/>
    </row>
    <row r="135" spans="1:255" s="23" customFormat="1" ht="15.95" customHeight="1">
      <c r="A135" s="84" t="s">
        <v>105</v>
      </c>
      <c r="B135" s="84" t="s">
        <v>12</v>
      </c>
      <c r="C135" s="5">
        <v>24.5</v>
      </c>
      <c r="D135" s="4">
        <v>757894329037</v>
      </c>
      <c r="E135" s="86" t="s">
        <v>164</v>
      </c>
      <c r="F135" s="60"/>
      <c r="G135" s="61"/>
      <c r="H135" s="61"/>
      <c r="I135" s="61"/>
      <c r="J135" s="61"/>
      <c r="K135" s="61"/>
      <c r="L135" s="62">
        <f t="shared" si="33"/>
        <v>0</v>
      </c>
      <c r="M135" s="56">
        <f t="shared" si="34"/>
        <v>1</v>
      </c>
      <c r="N135" s="57"/>
      <c r="O135" s="133"/>
    </row>
    <row r="136" spans="1:255" s="42" customFormat="1" ht="15.95" customHeight="1" thickBot="1">
      <c r="A136" s="84" t="s">
        <v>106</v>
      </c>
      <c r="B136" s="84" t="s">
        <v>112</v>
      </c>
      <c r="C136" s="5">
        <v>7.75</v>
      </c>
      <c r="D136" s="4">
        <v>757894329419</v>
      </c>
      <c r="E136" s="86" t="s">
        <v>165</v>
      </c>
      <c r="F136" s="60"/>
      <c r="G136" s="61"/>
      <c r="H136" s="61"/>
      <c r="I136" s="61"/>
      <c r="J136" s="61"/>
      <c r="K136" s="61"/>
      <c r="L136" s="62">
        <f t="shared" si="33"/>
        <v>0</v>
      </c>
      <c r="M136" s="56">
        <f t="shared" si="34"/>
        <v>1</v>
      </c>
      <c r="N136" s="41"/>
      <c r="O136" s="133"/>
    </row>
    <row r="137" spans="1:255" s="23" customFormat="1" ht="15.95" customHeight="1" thickBot="1">
      <c r="A137" s="77" t="s">
        <v>109</v>
      </c>
      <c r="B137" s="78"/>
      <c r="C137" s="79"/>
      <c r="D137" s="80"/>
      <c r="E137" s="81"/>
      <c r="F137" s="69">
        <f>SUMPRODUCT($C$128:$C136,F128:F136)</f>
        <v>0</v>
      </c>
      <c r="G137" s="69">
        <f>SUMPRODUCT($C$128:$C136,G128:G136)</f>
        <v>0</v>
      </c>
      <c r="H137" s="69">
        <f>SUMPRODUCT($C$128:$C136,H128:H136)</f>
        <v>0</v>
      </c>
      <c r="I137" s="69">
        <f>SUMPRODUCT($C$128:$C136,I128:I136)</f>
        <v>0</v>
      </c>
      <c r="J137" s="69">
        <f>SUMPRODUCT($C$128:$C136,J128:J136)</f>
        <v>0</v>
      </c>
      <c r="K137" s="69">
        <f>SUMPRODUCT($C$128:$C136,K128:K136)</f>
        <v>0</v>
      </c>
      <c r="L137" s="69">
        <f>SUM(L128:L136)</f>
        <v>0</v>
      </c>
      <c r="M137" s="56">
        <f t="shared" si="34"/>
        <v>0</v>
      </c>
      <c r="N137" s="92"/>
      <c r="O137" s="133"/>
      <c r="P137" s="93"/>
      <c r="Q137" s="93"/>
      <c r="R137" s="94"/>
      <c r="S137" s="95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3" t="s">
        <v>16</v>
      </c>
      <c r="AG137" s="93" t="s">
        <v>17</v>
      </c>
      <c r="AH137" s="94">
        <v>12.5</v>
      </c>
      <c r="AI137" s="95" t="s">
        <v>18</v>
      </c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3" t="s">
        <v>16</v>
      </c>
      <c r="AW137" s="93" t="s">
        <v>17</v>
      </c>
      <c r="AX137" s="94">
        <v>12.5</v>
      </c>
      <c r="AY137" s="95" t="s">
        <v>18</v>
      </c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3" t="s">
        <v>16</v>
      </c>
      <c r="BM137" s="93" t="s">
        <v>17</v>
      </c>
      <c r="BN137" s="94">
        <v>12.5</v>
      </c>
      <c r="BO137" s="95" t="s">
        <v>18</v>
      </c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3" t="s">
        <v>16</v>
      </c>
      <c r="CC137" s="93" t="s">
        <v>17</v>
      </c>
      <c r="CD137" s="94">
        <v>12.5</v>
      </c>
      <c r="CE137" s="95" t="s">
        <v>18</v>
      </c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3" t="s">
        <v>16</v>
      </c>
      <c r="CS137" s="93" t="s">
        <v>17</v>
      </c>
      <c r="CT137" s="94">
        <v>12.5</v>
      </c>
      <c r="CU137" s="95" t="s">
        <v>18</v>
      </c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3" t="s">
        <v>16</v>
      </c>
      <c r="DI137" s="93" t="s">
        <v>17</v>
      </c>
      <c r="DJ137" s="94">
        <v>12.5</v>
      </c>
      <c r="DK137" s="95" t="s">
        <v>18</v>
      </c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3" t="s">
        <v>16</v>
      </c>
      <c r="DY137" s="93" t="s">
        <v>17</v>
      </c>
      <c r="DZ137" s="94">
        <v>12.5</v>
      </c>
      <c r="EA137" s="95" t="s">
        <v>18</v>
      </c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3" t="s">
        <v>16</v>
      </c>
      <c r="EO137" s="93" t="s">
        <v>17</v>
      </c>
      <c r="EP137" s="94">
        <v>12.5</v>
      </c>
      <c r="EQ137" s="95" t="s">
        <v>18</v>
      </c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3" t="s">
        <v>16</v>
      </c>
      <c r="FE137" s="93" t="s">
        <v>17</v>
      </c>
      <c r="FF137" s="94">
        <v>12.5</v>
      </c>
      <c r="FG137" s="95" t="s">
        <v>18</v>
      </c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3" t="s">
        <v>16</v>
      </c>
      <c r="FU137" s="93" t="s">
        <v>17</v>
      </c>
      <c r="FV137" s="94">
        <v>12.5</v>
      </c>
      <c r="FW137" s="95" t="s">
        <v>18</v>
      </c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3" t="s">
        <v>16</v>
      </c>
      <c r="GK137" s="93" t="s">
        <v>17</v>
      </c>
      <c r="GL137" s="94">
        <v>12.5</v>
      </c>
      <c r="GM137" s="95" t="s">
        <v>18</v>
      </c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3" t="s">
        <v>16</v>
      </c>
      <c r="HA137" s="93" t="s">
        <v>17</v>
      </c>
      <c r="HB137" s="94">
        <v>12.5</v>
      </c>
      <c r="HC137" s="95" t="s">
        <v>18</v>
      </c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3" t="s">
        <v>16</v>
      </c>
      <c r="HQ137" s="93" t="s">
        <v>17</v>
      </c>
      <c r="HR137" s="94">
        <v>12.5</v>
      </c>
      <c r="HS137" s="95" t="s">
        <v>18</v>
      </c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3" t="s">
        <v>16</v>
      </c>
      <c r="IG137" s="93" t="s">
        <v>17</v>
      </c>
      <c r="IH137" s="94">
        <v>12.5</v>
      </c>
      <c r="II137" s="95" t="s">
        <v>18</v>
      </c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</row>
    <row r="138" spans="1:255" s="23" customFormat="1" ht="15.95" customHeight="1" thickBot="1">
      <c r="A138" s="82" t="s">
        <v>7</v>
      </c>
      <c r="B138" s="83"/>
      <c r="C138" s="53"/>
      <c r="D138" s="53"/>
      <c r="E138" s="53"/>
      <c r="F138" s="74"/>
      <c r="G138" s="74"/>
      <c r="H138" s="74"/>
      <c r="I138" s="74"/>
      <c r="J138" s="74"/>
      <c r="K138" s="74"/>
      <c r="L138" s="75"/>
      <c r="M138" s="56">
        <v>0</v>
      </c>
      <c r="N138" s="57"/>
      <c r="O138" s="133"/>
    </row>
    <row r="139" spans="1:255" s="23" customFormat="1" ht="15.95" customHeight="1">
      <c r="A139" s="84" t="s">
        <v>169</v>
      </c>
      <c r="B139" s="84" t="s">
        <v>206</v>
      </c>
      <c r="C139" s="51">
        <v>50</v>
      </c>
      <c r="D139" s="85">
        <v>757894330026</v>
      </c>
      <c r="E139" s="86" t="s">
        <v>170</v>
      </c>
      <c r="F139" s="60"/>
      <c r="G139" s="61"/>
      <c r="H139" s="61"/>
      <c r="I139" s="61"/>
      <c r="J139" s="61"/>
      <c r="K139" s="61"/>
      <c r="L139" s="62">
        <f t="shared" ref="L139:L159" si="35">(F139*C139)+(G139*C139)+(H139*C139)+(I139*C139)+(J139*C139)+(K139*C139)</f>
        <v>0</v>
      </c>
      <c r="M139" s="56">
        <f t="shared" ref="M139:M176" si="36">IF(AND(ISBLANK(F139),ISBLANK(G139),ISBLANK(H139),ISBLANK(I139),ISBLANK(J139),ISBLANK(K139)),1,0)</f>
        <v>1</v>
      </c>
      <c r="N139" s="57"/>
      <c r="O139" s="133"/>
    </row>
    <row r="140" spans="1:255" s="23" customFormat="1" ht="15.95" customHeight="1">
      <c r="A140" s="84" t="s">
        <v>171</v>
      </c>
      <c r="B140" s="84" t="s">
        <v>207</v>
      </c>
      <c r="C140" s="51">
        <v>40</v>
      </c>
      <c r="D140" s="85">
        <v>757894329433</v>
      </c>
      <c r="E140" s="86" t="s">
        <v>149</v>
      </c>
      <c r="F140" s="60"/>
      <c r="G140" s="61"/>
      <c r="H140" s="61"/>
      <c r="I140" s="61"/>
      <c r="J140" s="61"/>
      <c r="K140" s="61"/>
      <c r="L140" s="62">
        <f t="shared" si="35"/>
        <v>0</v>
      </c>
      <c r="M140" s="56">
        <f t="shared" si="36"/>
        <v>1</v>
      </c>
      <c r="N140" s="57"/>
      <c r="O140" s="133"/>
    </row>
    <row r="141" spans="1:255" s="23" customFormat="1" ht="15.95" customHeight="1">
      <c r="A141" s="84" t="s">
        <v>172</v>
      </c>
      <c r="B141" s="84" t="s">
        <v>208</v>
      </c>
      <c r="C141" s="51">
        <v>40</v>
      </c>
      <c r="D141" s="85">
        <v>757894329440</v>
      </c>
      <c r="E141" s="86" t="s">
        <v>150</v>
      </c>
      <c r="F141" s="60"/>
      <c r="G141" s="61"/>
      <c r="H141" s="61"/>
      <c r="I141" s="61"/>
      <c r="J141" s="61"/>
      <c r="K141" s="61"/>
      <c r="L141" s="62">
        <f t="shared" si="35"/>
        <v>0</v>
      </c>
      <c r="M141" s="56">
        <f t="shared" si="36"/>
        <v>1</v>
      </c>
      <c r="N141" s="57"/>
      <c r="O141" s="133"/>
    </row>
    <row r="142" spans="1:255" s="23" customFormat="1" ht="15.95" customHeight="1">
      <c r="A142" s="87" t="s">
        <v>173</v>
      </c>
      <c r="B142" s="84" t="s">
        <v>174</v>
      </c>
      <c r="C142" s="51">
        <v>40</v>
      </c>
      <c r="D142" s="85">
        <v>757894328696</v>
      </c>
      <c r="E142" s="86" t="s">
        <v>144</v>
      </c>
      <c r="F142" s="60"/>
      <c r="G142" s="61"/>
      <c r="H142" s="61"/>
      <c r="I142" s="61"/>
      <c r="J142" s="61"/>
      <c r="K142" s="61"/>
      <c r="L142" s="62">
        <f t="shared" si="35"/>
        <v>0</v>
      </c>
      <c r="M142" s="56">
        <f t="shared" si="36"/>
        <v>1</v>
      </c>
      <c r="N142" s="57"/>
      <c r="O142" s="133"/>
    </row>
    <row r="143" spans="1:255" s="23" customFormat="1" ht="15.95" customHeight="1">
      <c r="A143" s="87" t="s">
        <v>175</v>
      </c>
      <c r="B143" s="84" t="s">
        <v>55</v>
      </c>
      <c r="C143" s="51">
        <v>32.5</v>
      </c>
      <c r="D143" s="85">
        <v>757894329464</v>
      </c>
      <c r="E143" s="86" t="s">
        <v>152</v>
      </c>
      <c r="F143" s="60"/>
      <c r="G143" s="61"/>
      <c r="H143" s="61"/>
      <c r="I143" s="61"/>
      <c r="J143" s="61"/>
      <c r="K143" s="61"/>
      <c r="L143" s="62">
        <f t="shared" si="35"/>
        <v>0</v>
      </c>
      <c r="M143" s="56">
        <f t="shared" si="36"/>
        <v>1</v>
      </c>
      <c r="N143" s="57"/>
      <c r="O143" s="133"/>
    </row>
    <row r="144" spans="1:255" s="23" customFormat="1" ht="15.95" customHeight="1">
      <c r="A144" s="84" t="s">
        <v>176</v>
      </c>
      <c r="B144" s="84" t="s">
        <v>209</v>
      </c>
      <c r="C144" s="51">
        <v>32.5</v>
      </c>
      <c r="D144" s="85">
        <v>757894329471</v>
      </c>
      <c r="E144" s="86" t="s">
        <v>153</v>
      </c>
      <c r="F144" s="60"/>
      <c r="G144" s="61"/>
      <c r="H144" s="61"/>
      <c r="I144" s="61"/>
      <c r="J144" s="61"/>
      <c r="K144" s="61"/>
      <c r="L144" s="62">
        <f t="shared" si="35"/>
        <v>0</v>
      </c>
      <c r="M144" s="56">
        <f t="shared" si="36"/>
        <v>1</v>
      </c>
      <c r="N144" s="57"/>
      <c r="O144" s="133"/>
    </row>
    <row r="145" spans="1:15" s="23" customFormat="1" ht="15.95" customHeight="1">
      <c r="A145" s="84" t="s">
        <v>177</v>
      </c>
      <c r="B145" s="84" t="s">
        <v>154</v>
      </c>
      <c r="C145" s="51">
        <v>30</v>
      </c>
      <c r="D145" s="85">
        <v>757894328689</v>
      </c>
      <c r="E145" s="86" t="s">
        <v>143</v>
      </c>
      <c r="F145" s="60"/>
      <c r="G145" s="61"/>
      <c r="H145" s="61"/>
      <c r="I145" s="61"/>
      <c r="J145" s="61"/>
      <c r="K145" s="61"/>
      <c r="L145" s="62">
        <f t="shared" si="35"/>
        <v>0</v>
      </c>
      <c r="M145" s="56">
        <f t="shared" si="36"/>
        <v>1</v>
      </c>
      <c r="N145" s="57"/>
      <c r="O145" s="133"/>
    </row>
    <row r="146" spans="1:15" s="23" customFormat="1" ht="15.95" customHeight="1">
      <c r="A146" s="84" t="s">
        <v>178</v>
      </c>
      <c r="B146" s="84" t="s">
        <v>47</v>
      </c>
      <c r="C146" s="51">
        <v>20</v>
      </c>
      <c r="D146" s="85">
        <v>757894328672</v>
      </c>
      <c r="E146" s="86" t="s">
        <v>142</v>
      </c>
      <c r="F146" s="60"/>
      <c r="G146" s="61"/>
      <c r="H146" s="61"/>
      <c r="I146" s="61"/>
      <c r="J146" s="61"/>
      <c r="K146" s="61"/>
      <c r="L146" s="62">
        <f t="shared" si="35"/>
        <v>0</v>
      </c>
      <c r="M146" s="56">
        <f t="shared" si="36"/>
        <v>1</v>
      </c>
      <c r="N146" s="57"/>
      <c r="O146" s="133"/>
    </row>
    <row r="147" spans="1:15" s="23" customFormat="1" ht="15.95" customHeight="1">
      <c r="A147" s="87" t="s">
        <v>179</v>
      </c>
      <c r="B147" s="84" t="s">
        <v>155</v>
      </c>
      <c r="C147" s="51">
        <v>20</v>
      </c>
      <c r="D147" s="85">
        <v>757894328733</v>
      </c>
      <c r="E147" s="86" t="s">
        <v>147</v>
      </c>
      <c r="F147" s="60"/>
      <c r="G147" s="61"/>
      <c r="H147" s="61"/>
      <c r="I147" s="61"/>
      <c r="J147" s="61"/>
      <c r="K147" s="61"/>
      <c r="L147" s="62">
        <f t="shared" si="35"/>
        <v>0</v>
      </c>
      <c r="M147" s="56">
        <f t="shared" si="36"/>
        <v>1</v>
      </c>
      <c r="N147" s="57"/>
      <c r="O147" s="133"/>
    </row>
    <row r="148" spans="1:15" s="23" customFormat="1" ht="15.95" customHeight="1">
      <c r="A148" s="87" t="s">
        <v>180</v>
      </c>
      <c r="B148" s="84" t="s">
        <v>210</v>
      </c>
      <c r="C148" s="51">
        <v>19</v>
      </c>
      <c r="D148" s="85">
        <v>757894329457</v>
      </c>
      <c r="E148" s="86" t="s">
        <v>151</v>
      </c>
      <c r="F148" s="60"/>
      <c r="G148" s="61"/>
      <c r="H148" s="61"/>
      <c r="I148" s="61"/>
      <c r="J148" s="61"/>
      <c r="K148" s="61"/>
      <c r="L148" s="62">
        <f t="shared" si="35"/>
        <v>0</v>
      </c>
      <c r="M148" s="56">
        <f t="shared" si="36"/>
        <v>1</v>
      </c>
      <c r="N148" s="57"/>
      <c r="O148" s="133"/>
    </row>
    <row r="149" spans="1:15" s="23" customFormat="1" ht="15.95" customHeight="1">
      <c r="A149" s="84" t="s">
        <v>181</v>
      </c>
      <c r="B149" s="84" t="s">
        <v>207</v>
      </c>
      <c r="C149" s="51">
        <v>15</v>
      </c>
      <c r="D149" s="85">
        <v>757894329426</v>
      </c>
      <c r="E149" s="86" t="s">
        <v>148</v>
      </c>
      <c r="F149" s="60"/>
      <c r="G149" s="61"/>
      <c r="H149" s="61"/>
      <c r="I149" s="61"/>
      <c r="J149" s="61"/>
      <c r="K149" s="61"/>
      <c r="L149" s="62">
        <f t="shared" si="35"/>
        <v>0</v>
      </c>
      <c r="M149" s="56">
        <f t="shared" si="36"/>
        <v>1</v>
      </c>
      <c r="N149" s="57"/>
      <c r="O149" s="133"/>
    </row>
    <row r="150" spans="1:15" s="23" customFormat="1" ht="15.95" customHeight="1">
      <c r="A150" s="84" t="s">
        <v>182</v>
      </c>
      <c r="B150" s="84" t="s">
        <v>156</v>
      </c>
      <c r="C150" s="51">
        <v>10</v>
      </c>
      <c r="D150" s="85">
        <v>757894328702</v>
      </c>
      <c r="E150" s="86" t="s">
        <v>145</v>
      </c>
      <c r="F150" s="60"/>
      <c r="G150" s="61"/>
      <c r="H150" s="61"/>
      <c r="I150" s="61"/>
      <c r="J150" s="61"/>
      <c r="K150" s="61"/>
      <c r="L150" s="62">
        <f t="shared" si="35"/>
        <v>0</v>
      </c>
      <c r="M150" s="56">
        <f t="shared" si="36"/>
        <v>1</v>
      </c>
      <c r="N150" s="57"/>
      <c r="O150" s="133"/>
    </row>
    <row r="151" spans="1:15" s="23" customFormat="1" ht="15.95" customHeight="1">
      <c r="A151" s="84" t="s">
        <v>182</v>
      </c>
      <c r="B151" s="84" t="s">
        <v>54</v>
      </c>
      <c r="C151" s="51">
        <v>10</v>
      </c>
      <c r="D151" s="85">
        <v>757894328719</v>
      </c>
      <c r="E151" s="86" t="s">
        <v>146</v>
      </c>
      <c r="F151" s="60"/>
      <c r="G151" s="61"/>
      <c r="H151" s="61"/>
      <c r="I151" s="61"/>
      <c r="J151" s="61"/>
      <c r="K151" s="61"/>
      <c r="L151" s="62">
        <f t="shared" si="35"/>
        <v>0</v>
      </c>
      <c r="M151" s="56">
        <f t="shared" si="36"/>
        <v>1</v>
      </c>
      <c r="N151" s="57"/>
      <c r="O151" s="133"/>
    </row>
    <row r="152" spans="1:15" s="23" customFormat="1" ht="15.95" customHeight="1">
      <c r="A152" s="84" t="s">
        <v>117</v>
      </c>
      <c r="B152" s="84" t="s">
        <v>66</v>
      </c>
      <c r="C152" s="51">
        <v>12.5</v>
      </c>
      <c r="D152" s="85">
        <v>757894326210</v>
      </c>
      <c r="E152" s="86" t="s">
        <v>118</v>
      </c>
      <c r="F152" s="60"/>
      <c r="G152" s="61"/>
      <c r="H152" s="61"/>
      <c r="I152" s="61"/>
      <c r="J152" s="61"/>
      <c r="K152" s="61"/>
      <c r="L152" s="62">
        <f t="shared" si="35"/>
        <v>0</v>
      </c>
      <c r="M152" s="56">
        <f t="shared" si="36"/>
        <v>1</v>
      </c>
      <c r="N152" s="57"/>
      <c r="O152" s="133"/>
    </row>
    <row r="153" spans="1:15" s="23" customFormat="1" ht="15.95" customHeight="1">
      <c r="A153" s="84" t="s">
        <v>72</v>
      </c>
      <c r="B153" s="84"/>
      <c r="C153" s="51">
        <v>3</v>
      </c>
      <c r="D153" s="88">
        <v>757894325299</v>
      </c>
      <c r="E153" s="86" t="s">
        <v>73</v>
      </c>
      <c r="F153" s="60"/>
      <c r="G153" s="61"/>
      <c r="H153" s="61"/>
      <c r="I153" s="61"/>
      <c r="J153" s="61"/>
      <c r="K153" s="61"/>
      <c r="L153" s="62">
        <f t="shared" si="35"/>
        <v>0</v>
      </c>
      <c r="M153" s="56">
        <f t="shared" si="36"/>
        <v>1</v>
      </c>
      <c r="N153" s="57"/>
      <c r="O153" s="133"/>
    </row>
    <row r="154" spans="1:15" s="23" customFormat="1" ht="15.95" customHeight="1">
      <c r="A154" s="87" t="s">
        <v>74</v>
      </c>
      <c r="B154" s="84"/>
      <c r="C154" s="51">
        <v>3</v>
      </c>
      <c r="D154" s="85">
        <v>757894325893</v>
      </c>
      <c r="E154" s="86" t="s">
        <v>75</v>
      </c>
      <c r="F154" s="60"/>
      <c r="G154" s="61"/>
      <c r="H154" s="61"/>
      <c r="I154" s="61"/>
      <c r="J154" s="61"/>
      <c r="K154" s="61"/>
      <c r="L154" s="62">
        <f t="shared" si="35"/>
        <v>0</v>
      </c>
      <c r="M154" s="56">
        <f t="shared" si="36"/>
        <v>1</v>
      </c>
      <c r="N154" s="57"/>
      <c r="O154" s="133"/>
    </row>
    <row r="155" spans="1:15" s="23" customFormat="1" ht="15.95" customHeight="1">
      <c r="A155" s="84" t="s">
        <v>70</v>
      </c>
      <c r="B155" s="84"/>
      <c r="C155" s="51">
        <v>4</v>
      </c>
      <c r="D155" s="85">
        <v>757894325909</v>
      </c>
      <c r="E155" s="86" t="s">
        <v>71</v>
      </c>
      <c r="F155" s="60"/>
      <c r="G155" s="61"/>
      <c r="H155" s="61"/>
      <c r="I155" s="61"/>
      <c r="J155" s="61"/>
      <c r="K155" s="61"/>
      <c r="L155" s="62">
        <f t="shared" si="35"/>
        <v>0</v>
      </c>
      <c r="M155" s="56">
        <f t="shared" si="36"/>
        <v>1</v>
      </c>
      <c r="N155" s="57"/>
      <c r="O155" s="133"/>
    </row>
    <row r="156" spans="1:15" s="23" customFormat="1" ht="15.95" customHeight="1">
      <c r="A156" s="84" t="s">
        <v>68</v>
      </c>
      <c r="B156" s="84"/>
      <c r="C156" s="51">
        <v>3</v>
      </c>
      <c r="D156" s="85">
        <v>757894321789</v>
      </c>
      <c r="E156" s="86" t="s">
        <v>69</v>
      </c>
      <c r="F156" s="60"/>
      <c r="G156" s="61"/>
      <c r="H156" s="61"/>
      <c r="I156" s="61"/>
      <c r="J156" s="61"/>
      <c r="K156" s="61"/>
      <c r="L156" s="62">
        <f t="shared" si="35"/>
        <v>0</v>
      </c>
      <c r="M156" s="56">
        <f t="shared" si="36"/>
        <v>1</v>
      </c>
      <c r="N156" s="57"/>
      <c r="O156" s="133"/>
    </row>
    <row r="157" spans="1:15" s="23" customFormat="1" ht="15.95" customHeight="1">
      <c r="A157" s="84" t="s">
        <v>291</v>
      </c>
      <c r="B157" s="84"/>
      <c r="C157" s="51">
        <v>20</v>
      </c>
      <c r="D157" s="85">
        <v>757894326333</v>
      </c>
      <c r="E157" s="86" t="s">
        <v>183</v>
      </c>
      <c r="F157" s="60"/>
      <c r="G157" s="61"/>
      <c r="H157" s="61"/>
      <c r="I157" s="61"/>
      <c r="J157" s="61"/>
      <c r="K157" s="61"/>
      <c r="L157" s="62">
        <f t="shared" si="35"/>
        <v>0</v>
      </c>
      <c r="M157" s="56">
        <f t="shared" si="36"/>
        <v>1</v>
      </c>
      <c r="N157" s="57"/>
      <c r="O157" s="133"/>
    </row>
    <row r="158" spans="1:15" s="23" customFormat="1" ht="15.95" customHeight="1">
      <c r="A158" s="84" t="s">
        <v>292</v>
      </c>
      <c r="B158" s="84"/>
      <c r="C158" s="51">
        <v>20</v>
      </c>
      <c r="D158" s="85">
        <v>757894326340</v>
      </c>
      <c r="E158" s="86" t="s">
        <v>184</v>
      </c>
      <c r="F158" s="60"/>
      <c r="G158" s="61"/>
      <c r="H158" s="61"/>
      <c r="I158" s="61"/>
      <c r="J158" s="61"/>
      <c r="K158" s="61"/>
      <c r="L158" s="62">
        <f t="shared" si="35"/>
        <v>0</v>
      </c>
      <c r="M158" s="56">
        <f t="shared" si="36"/>
        <v>1</v>
      </c>
      <c r="N158" s="57"/>
      <c r="O158" s="133"/>
    </row>
    <row r="159" spans="1:15" s="23" customFormat="1" ht="15.95" customHeight="1" thickBot="1">
      <c r="A159" s="84" t="s">
        <v>293</v>
      </c>
      <c r="B159" s="84"/>
      <c r="C159" s="51">
        <v>20</v>
      </c>
      <c r="D159" s="88">
        <v>757894326357</v>
      </c>
      <c r="E159" s="86" t="s">
        <v>185</v>
      </c>
      <c r="F159" s="60"/>
      <c r="G159" s="61"/>
      <c r="H159" s="61"/>
      <c r="I159" s="61"/>
      <c r="J159" s="61"/>
      <c r="K159" s="61"/>
      <c r="L159" s="62">
        <f t="shared" si="35"/>
        <v>0</v>
      </c>
      <c r="M159" s="56">
        <f t="shared" si="36"/>
        <v>1</v>
      </c>
      <c r="N159" s="57"/>
      <c r="O159" s="133"/>
    </row>
    <row r="160" spans="1:15" s="23" customFormat="1" ht="15.95" customHeight="1" thickBot="1">
      <c r="A160" s="77" t="s">
        <v>8</v>
      </c>
      <c r="B160" s="78"/>
      <c r="C160" s="79"/>
      <c r="D160" s="80" t="s">
        <v>76</v>
      </c>
      <c r="E160" s="81" t="s">
        <v>15</v>
      </c>
      <c r="F160" s="69">
        <f t="shared" ref="F160:K160" si="37">SUMPRODUCT($C$139:$C$159,F139:F159)</f>
        <v>0</v>
      </c>
      <c r="G160" s="69">
        <f t="shared" si="37"/>
        <v>0</v>
      </c>
      <c r="H160" s="69">
        <f t="shared" si="37"/>
        <v>0</v>
      </c>
      <c r="I160" s="69">
        <f t="shared" si="37"/>
        <v>0</v>
      </c>
      <c r="J160" s="69">
        <f t="shared" si="37"/>
        <v>0</v>
      </c>
      <c r="K160" s="69">
        <f t="shared" si="37"/>
        <v>0</v>
      </c>
      <c r="L160" s="70">
        <f>SUM(L139:L159)</f>
        <v>0</v>
      </c>
      <c r="M160" s="56">
        <f t="shared" si="36"/>
        <v>0</v>
      </c>
      <c r="N160" s="57"/>
      <c r="O160" s="133"/>
    </row>
    <row r="161" spans="1:15" s="23" customFormat="1" ht="15.95" customHeight="1" thickBot="1">
      <c r="A161" s="82" t="s">
        <v>108</v>
      </c>
      <c r="B161" s="83"/>
      <c r="C161" s="53"/>
      <c r="D161" s="53"/>
      <c r="E161" s="53"/>
      <c r="F161" s="74"/>
      <c r="G161" s="74"/>
      <c r="H161" s="74"/>
      <c r="I161" s="74"/>
      <c r="J161" s="74"/>
      <c r="K161" s="74"/>
      <c r="L161" s="75"/>
      <c r="M161" s="56">
        <v>0</v>
      </c>
      <c r="N161" s="57"/>
      <c r="O161" s="133"/>
    </row>
    <row r="162" spans="1:15" s="23" customFormat="1" ht="15.95" customHeight="1">
      <c r="A162" s="84" t="s">
        <v>186</v>
      </c>
      <c r="B162" s="84" t="s">
        <v>77</v>
      </c>
      <c r="C162" s="5">
        <v>148</v>
      </c>
      <c r="D162" s="4">
        <v>757894325848</v>
      </c>
      <c r="E162" s="86" t="s">
        <v>78</v>
      </c>
      <c r="F162" s="60"/>
      <c r="G162" s="61"/>
      <c r="H162" s="61"/>
      <c r="I162" s="61"/>
      <c r="J162" s="61"/>
      <c r="K162" s="61"/>
      <c r="L162" s="62">
        <f t="shared" ref="L162:L175" si="38">(F162*C162)+(G162*C162)+(H162*C162)+(I162*C162)+(J162*C162)+(K162*C162)</f>
        <v>0</v>
      </c>
      <c r="M162" s="56">
        <f t="shared" si="36"/>
        <v>1</v>
      </c>
      <c r="N162" s="57"/>
      <c r="O162" s="133"/>
    </row>
    <row r="163" spans="1:15" s="23" customFormat="1" ht="15.95" customHeight="1">
      <c r="A163" s="84" t="s">
        <v>187</v>
      </c>
      <c r="B163" s="84" t="s">
        <v>77</v>
      </c>
      <c r="C163" s="5">
        <v>126</v>
      </c>
      <c r="D163" s="4">
        <v>757894325831</v>
      </c>
      <c r="E163" s="86" t="s">
        <v>79</v>
      </c>
      <c r="F163" s="60"/>
      <c r="G163" s="61"/>
      <c r="H163" s="61"/>
      <c r="I163" s="61"/>
      <c r="J163" s="61"/>
      <c r="K163" s="61"/>
      <c r="L163" s="62">
        <f t="shared" si="38"/>
        <v>0</v>
      </c>
      <c r="M163" s="56">
        <f t="shared" si="36"/>
        <v>1</v>
      </c>
      <c r="N163" s="57"/>
      <c r="O163" s="133"/>
    </row>
    <row r="164" spans="1:15" s="23" customFormat="1" ht="15.95" customHeight="1">
      <c r="A164" s="84" t="s">
        <v>188</v>
      </c>
      <c r="B164" s="84" t="s">
        <v>80</v>
      </c>
      <c r="C164" s="5">
        <v>110</v>
      </c>
      <c r="D164" s="4">
        <v>757894325879</v>
      </c>
      <c r="E164" s="86" t="s">
        <v>81</v>
      </c>
      <c r="F164" s="60"/>
      <c r="G164" s="61"/>
      <c r="H164" s="61"/>
      <c r="I164" s="61"/>
      <c r="J164" s="61"/>
      <c r="K164" s="61"/>
      <c r="L164" s="62">
        <f t="shared" si="38"/>
        <v>0</v>
      </c>
      <c r="M164" s="56">
        <f t="shared" si="36"/>
        <v>1</v>
      </c>
      <c r="N164" s="57"/>
      <c r="O164" s="133"/>
    </row>
    <row r="165" spans="1:15" s="23" customFormat="1" ht="15.95" customHeight="1">
      <c r="A165" s="84" t="s">
        <v>189</v>
      </c>
      <c r="B165" s="84" t="s">
        <v>80</v>
      </c>
      <c r="C165" s="5">
        <v>82</v>
      </c>
      <c r="D165" s="4">
        <v>757894325855</v>
      </c>
      <c r="E165" s="86" t="s">
        <v>82</v>
      </c>
      <c r="F165" s="60"/>
      <c r="G165" s="61"/>
      <c r="H165" s="61"/>
      <c r="I165" s="61"/>
      <c r="J165" s="61"/>
      <c r="K165" s="61"/>
      <c r="L165" s="62">
        <f t="shared" si="38"/>
        <v>0</v>
      </c>
      <c r="M165" s="56">
        <f t="shared" si="36"/>
        <v>1</v>
      </c>
      <c r="N165" s="57"/>
      <c r="O165" s="133"/>
    </row>
    <row r="166" spans="1:15" s="23" customFormat="1" ht="15.95" customHeight="1">
      <c r="A166" s="84" t="s">
        <v>190</v>
      </c>
      <c r="B166" s="84" t="s">
        <v>80</v>
      </c>
      <c r="C166" s="5">
        <v>247</v>
      </c>
      <c r="D166" s="4">
        <v>757894325886</v>
      </c>
      <c r="E166" s="86" t="s">
        <v>83</v>
      </c>
      <c r="F166" s="60"/>
      <c r="G166" s="61"/>
      <c r="H166" s="61"/>
      <c r="I166" s="61"/>
      <c r="J166" s="61"/>
      <c r="K166" s="61"/>
      <c r="L166" s="62">
        <f t="shared" si="38"/>
        <v>0</v>
      </c>
      <c r="M166" s="56">
        <f t="shared" si="36"/>
        <v>1</v>
      </c>
      <c r="N166" s="57"/>
      <c r="O166" s="133"/>
    </row>
    <row r="167" spans="1:15" s="23" customFormat="1" ht="15.95" customHeight="1">
      <c r="A167" s="84" t="s">
        <v>86</v>
      </c>
      <c r="B167" s="84" t="s">
        <v>14</v>
      </c>
      <c r="C167" s="5">
        <v>77</v>
      </c>
      <c r="D167" s="89">
        <v>757894326029</v>
      </c>
      <c r="E167" s="86" t="s">
        <v>87</v>
      </c>
      <c r="F167" s="60"/>
      <c r="G167" s="61"/>
      <c r="H167" s="61"/>
      <c r="I167" s="61"/>
      <c r="J167" s="61"/>
      <c r="K167" s="61"/>
      <c r="L167" s="62">
        <f t="shared" si="38"/>
        <v>0</v>
      </c>
      <c r="M167" s="56">
        <f t="shared" si="36"/>
        <v>1</v>
      </c>
      <c r="N167" s="57"/>
      <c r="O167" s="133"/>
    </row>
    <row r="168" spans="1:15" s="23" customFormat="1" ht="15.95" customHeight="1">
      <c r="A168" s="84" t="s">
        <v>84</v>
      </c>
      <c r="B168" s="84" t="s">
        <v>55</v>
      </c>
      <c r="C168" s="5">
        <v>38.25</v>
      </c>
      <c r="D168" s="4">
        <v>757894325961</v>
      </c>
      <c r="E168" s="86" t="s">
        <v>85</v>
      </c>
      <c r="F168" s="60"/>
      <c r="G168" s="61"/>
      <c r="H168" s="61"/>
      <c r="I168" s="61"/>
      <c r="J168" s="61"/>
      <c r="K168" s="61"/>
      <c r="L168" s="62">
        <f t="shared" si="38"/>
        <v>0</v>
      </c>
      <c r="M168" s="56">
        <f t="shared" si="36"/>
        <v>1</v>
      </c>
      <c r="N168" s="57"/>
      <c r="O168" s="133"/>
    </row>
    <row r="169" spans="1:15" s="23" customFormat="1" ht="15.95" customHeight="1">
      <c r="A169" s="84" t="s">
        <v>88</v>
      </c>
      <c r="B169" s="84"/>
      <c r="C169" s="5">
        <v>6.5</v>
      </c>
      <c r="D169" s="4">
        <v>757894325916</v>
      </c>
      <c r="E169" s="86" t="s">
        <v>89</v>
      </c>
      <c r="F169" s="60"/>
      <c r="G169" s="61"/>
      <c r="H169" s="61"/>
      <c r="I169" s="61"/>
      <c r="J169" s="61"/>
      <c r="K169" s="61"/>
      <c r="L169" s="62">
        <f t="shared" si="38"/>
        <v>0</v>
      </c>
      <c r="M169" s="56">
        <f t="shared" si="36"/>
        <v>1</v>
      </c>
      <c r="N169" s="57"/>
      <c r="O169" s="133"/>
    </row>
    <row r="170" spans="1:15" s="23" customFormat="1" ht="15.95" customHeight="1">
      <c r="A170" s="84" t="s">
        <v>92</v>
      </c>
      <c r="B170" s="84"/>
      <c r="C170" s="5">
        <v>4</v>
      </c>
      <c r="D170" s="4">
        <v>757894325954</v>
      </c>
      <c r="E170" s="86" t="s">
        <v>93</v>
      </c>
      <c r="F170" s="60"/>
      <c r="G170" s="61"/>
      <c r="H170" s="61"/>
      <c r="I170" s="61"/>
      <c r="J170" s="61"/>
      <c r="K170" s="61"/>
      <c r="L170" s="62">
        <f t="shared" si="38"/>
        <v>0</v>
      </c>
      <c r="M170" s="56">
        <f t="shared" si="36"/>
        <v>1</v>
      </c>
      <c r="N170" s="57"/>
      <c r="O170" s="133"/>
    </row>
    <row r="171" spans="1:15" s="23" customFormat="1" ht="15.95" customHeight="1">
      <c r="A171" s="84" t="s">
        <v>94</v>
      </c>
      <c r="B171" s="84"/>
      <c r="C171" s="5">
        <v>20</v>
      </c>
      <c r="D171" s="4">
        <v>757894326227</v>
      </c>
      <c r="E171" s="86" t="s">
        <v>95</v>
      </c>
      <c r="F171" s="60"/>
      <c r="G171" s="61"/>
      <c r="H171" s="61"/>
      <c r="I171" s="61"/>
      <c r="J171" s="61"/>
      <c r="K171" s="61"/>
      <c r="L171" s="62">
        <f t="shared" si="38"/>
        <v>0</v>
      </c>
      <c r="M171" s="56">
        <f t="shared" si="36"/>
        <v>1</v>
      </c>
      <c r="N171" s="57"/>
      <c r="O171" s="133"/>
    </row>
    <row r="172" spans="1:15" s="23" customFormat="1" ht="15.95" customHeight="1">
      <c r="A172" s="84" t="s">
        <v>90</v>
      </c>
      <c r="B172" s="84"/>
      <c r="C172" s="5">
        <v>5</v>
      </c>
      <c r="D172" s="88">
        <v>757894321260</v>
      </c>
      <c r="E172" s="86" t="s">
        <v>91</v>
      </c>
      <c r="F172" s="60"/>
      <c r="G172" s="61"/>
      <c r="H172" s="61"/>
      <c r="I172" s="61"/>
      <c r="J172" s="61"/>
      <c r="K172" s="61"/>
      <c r="L172" s="62">
        <f t="shared" si="38"/>
        <v>0</v>
      </c>
      <c r="M172" s="56">
        <f t="shared" si="36"/>
        <v>1</v>
      </c>
      <c r="N172" s="57"/>
      <c r="O172" s="133"/>
    </row>
    <row r="173" spans="1:15" s="23" customFormat="1" ht="15.95" customHeight="1">
      <c r="A173" s="84" t="s">
        <v>96</v>
      </c>
      <c r="B173" s="84"/>
      <c r="C173" s="5">
        <v>15</v>
      </c>
      <c r="D173" s="4">
        <v>757894321277</v>
      </c>
      <c r="E173" s="86" t="s">
        <v>97</v>
      </c>
      <c r="F173" s="60"/>
      <c r="G173" s="61"/>
      <c r="H173" s="61"/>
      <c r="I173" s="61"/>
      <c r="J173" s="61"/>
      <c r="K173" s="61"/>
      <c r="L173" s="62">
        <f t="shared" si="38"/>
        <v>0</v>
      </c>
      <c r="M173" s="56">
        <f t="shared" si="36"/>
        <v>1</v>
      </c>
      <c r="N173" s="57"/>
      <c r="O173" s="133"/>
    </row>
    <row r="174" spans="1:15" s="23" customFormat="1" ht="15.95" customHeight="1">
      <c r="A174" s="84" t="s">
        <v>98</v>
      </c>
      <c r="B174" s="84"/>
      <c r="C174" s="51">
        <v>20</v>
      </c>
      <c r="D174" s="85">
        <v>757894321284</v>
      </c>
      <c r="E174" s="86" t="s">
        <v>99</v>
      </c>
      <c r="F174" s="60"/>
      <c r="G174" s="61"/>
      <c r="H174" s="61"/>
      <c r="I174" s="61"/>
      <c r="J174" s="61"/>
      <c r="K174" s="61"/>
      <c r="L174" s="62">
        <f t="shared" si="38"/>
        <v>0</v>
      </c>
      <c r="M174" s="56">
        <f t="shared" si="36"/>
        <v>1</v>
      </c>
      <c r="N174" s="57"/>
      <c r="O174" s="133"/>
    </row>
    <row r="175" spans="1:15" s="23" customFormat="1" ht="15.95" customHeight="1" thickBot="1">
      <c r="A175" s="84" t="s">
        <v>100</v>
      </c>
      <c r="B175" s="84"/>
      <c r="C175" s="51">
        <v>25</v>
      </c>
      <c r="D175" s="85">
        <v>757894321291</v>
      </c>
      <c r="E175" s="86" t="s">
        <v>101</v>
      </c>
      <c r="F175" s="60"/>
      <c r="G175" s="61"/>
      <c r="H175" s="61"/>
      <c r="I175" s="61"/>
      <c r="J175" s="61"/>
      <c r="K175" s="61"/>
      <c r="L175" s="62">
        <f t="shared" si="38"/>
        <v>0</v>
      </c>
      <c r="M175" s="56">
        <f t="shared" si="36"/>
        <v>1</v>
      </c>
      <c r="N175" s="57"/>
      <c r="O175" s="133"/>
    </row>
    <row r="176" spans="1:15" s="23" customFormat="1" ht="15.95" customHeight="1" thickBot="1">
      <c r="A176" s="77" t="s">
        <v>129</v>
      </c>
      <c r="B176" s="78"/>
      <c r="C176" s="79"/>
      <c r="D176" s="80"/>
      <c r="E176" s="81"/>
      <c r="F176" s="69">
        <f t="shared" ref="F176:K176" si="39">SUMPRODUCT($C$162:$C$175,F162:F175)</f>
        <v>0</v>
      </c>
      <c r="G176" s="69">
        <f t="shared" si="39"/>
        <v>0</v>
      </c>
      <c r="H176" s="69">
        <f t="shared" si="39"/>
        <v>0</v>
      </c>
      <c r="I176" s="69">
        <f t="shared" si="39"/>
        <v>0</v>
      </c>
      <c r="J176" s="69">
        <f t="shared" si="39"/>
        <v>0</v>
      </c>
      <c r="K176" s="69">
        <f t="shared" si="39"/>
        <v>0</v>
      </c>
      <c r="L176" s="70">
        <f>SUM(L162:L175)</f>
        <v>0</v>
      </c>
      <c r="M176" s="56">
        <f t="shared" si="36"/>
        <v>0</v>
      </c>
      <c r="N176" s="57"/>
      <c r="O176" s="133"/>
    </row>
    <row r="177" spans="1:255" s="23" customFormat="1" ht="15.95" customHeight="1">
      <c r="A177" s="82" t="s">
        <v>289</v>
      </c>
      <c r="B177" s="83"/>
      <c r="C177" s="53"/>
      <c r="D177" s="53"/>
      <c r="E177" s="53"/>
      <c r="F177" s="96"/>
      <c r="G177" s="96"/>
      <c r="H177" s="96"/>
      <c r="I177" s="96"/>
      <c r="J177" s="96"/>
      <c r="K177" s="96"/>
      <c r="L177" s="97"/>
      <c r="M177" s="56">
        <v>0</v>
      </c>
      <c r="N177" s="98"/>
      <c r="O177" s="133"/>
      <c r="P177" s="99"/>
      <c r="Q177" s="99"/>
      <c r="R177" s="100"/>
      <c r="S177" s="101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9" t="s">
        <v>16</v>
      </c>
      <c r="AG177" s="99" t="s">
        <v>43</v>
      </c>
      <c r="AH177" s="100">
        <v>12.5</v>
      </c>
      <c r="AI177" s="101" t="s">
        <v>19</v>
      </c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9" t="s">
        <v>16</v>
      </c>
      <c r="AW177" s="99" t="s">
        <v>43</v>
      </c>
      <c r="AX177" s="100">
        <v>12.5</v>
      </c>
      <c r="AY177" s="101" t="s">
        <v>19</v>
      </c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9" t="s">
        <v>16</v>
      </c>
      <c r="BM177" s="99" t="s">
        <v>43</v>
      </c>
      <c r="BN177" s="100">
        <v>12.5</v>
      </c>
      <c r="BO177" s="101" t="s">
        <v>19</v>
      </c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9" t="s">
        <v>16</v>
      </c>
      <c r="CC177" s="99" t="s">
        <v>43</v>
      </c>
      <c r="CD177" s="100">
        <v>12.5</v>
      </c>
      <c r="CE177" s="101" t="s">
        <v>19</v>
      </c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9" t="s">
        <v>16</v>
      </c>
      <c r="CS177" s="99" t="s">
        <v>43</v>
      </c>
      <c r="CT177" s="100">
        <v>12.5</v>
      </c>
      <c r="CU177" s="101" t="s">
        <v>19</v>
      </c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9" t="s">
        <v>16</v>
      </c>
      <c r="DI177" s="99" t="s">
        <v>43</v>
      </c>
      <c r="DJ177" s="100">
        <v>12.5</v>
      </c>
      <c r="DK177" s="101" t="s">
        <v>19</v>
      </c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9" t="s">
        <v>16</v>
      </c>
      <c r="DY177" s="99" t="s">
        <v>43</v>
      </c>
      <c r="DZ177" s="100">
        <v>12.5</v>
      </c>
      <c r="EA177" s="101" t="s">
        <v>19</v>
      </c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9" t="s">
        <v>16</v>
      </c>
      <c r="EO177" s="99" t="s">
        <v>43</v>
      </c>
      <c r="EP177" s="100">
        <v>12.5</v>
      </c>
      <c r="EQ177" s="101" t="s">
        <v>19</v>
      </c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9" t="s">
        <v>16</v>
      </c>
      <c r="FE177" s="99" t="s">
        <v>43</v>
      </c>
      <c r="FF177" s="100">
        <v>12.5</v>
      </c>
      <c r="FG177" s="101" t="s">
        <v>19</v>
      </c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9" t="s">
        <v>16</v>
      </c>
      <c r="FU177" s="99" t="s">
        <v>43</v>
      </c>
      <c r="FV177" s="100">
        <v>12.5</v>
      </c>
      <c r="FW177" s="101" t="s">
        <v>19</v>
      </c>
      <c r="FX177" s="98"/>
      <c r="FY177" s="98"/>
      <c r="FZ177" s="98"/>
      <c r="GA177" s="98"/>
      <c r="GB177" s="98"/>
      <c r="GC177" s="98"/>
      <c r="GD177" s="98"/>
      <c r="GE177" s="98"/>
      <c r="GF177" s="98"/>
      <c r="GG177" s="98"/>
      <c r="GH177" s="98"/>
      <c r="GI177" s="98"/>
      <c r="GJ177" s="99" t="s">
        <v>16</v>
      </c>
      <c r="GK177" s="99" t="s">
        <v>43</v>
      </c>
      <c r="GL177" s="100">
        <v>12.5</v>
      </c>
      <c r="GM177" s="101" t="s">
        <v>19</v>
      </c>
      <c r="GN177" s="98"/>
      <c r="GO177" s="98"/>
      <c r="GP177" s="98"/>
      <c r="GQ177" s="98"/>
      <c r="GR177" s="98"/>
      <c r="GS177" s="98"/>
      <c r="GT177" s="98"/>
      <c r="GU177" s="98"/>
      <c r="GV177" s="98"/>
      <c r="GW177" s="98"/>
      <c r="GX177" s="98"/>
      <c r="GY177" s="98"/>
      <c r="GZ177" s="99" t="s">
        <v>16</v>
      </c>
      <c r="HA177" s="99" t="s">
        <v>43</v>
      </c>
      <c r="HB177" s="100">
        <v>12.5</v>
      </c>
      <c r="HC177" s="101" t="s">
        <v>19</v>
      </c>
      <c r="HD177" s="98"/>
      <c r="HE177" s="98"/>
      <c r="HF177" s="98"/>
      <c r="HG177" s="98"/>
      <c r="HH177" s="98"/>
      <c r="HI177" s="98"/>
      <c r="HJ177" s="98"/>
      <c r="HK177" s="98"/>
      <c r="HL177" s="98"/>
      <c r="HM177" s="98"/>
      <c r="HN177" s="98"/>
      <c r="HO177" s="98"/>
      <c r="HP177" s="99" t="s">
        <v>16</v>
      </c>
      <c r="HQ177" s="99" t="s">
        <v>43</v>
      </c>
      <c r="HR177" s="100">
        <v>12.5</v>
      </c>
      <c r="HS177" s="101" t="s">
        <v>19</v>
      </c>
      <c r="HT177" s="98"/>
      <c r="HU177" s="98"/>
      <c r="HV177" s="98"/>
      <c r="HW177" s="98"/>
      <c r="HX177" s="98"/>
      <c r="HY177" s="98"/>
      <c r="HZ177" s="98"/>
      <c r="IA177" s="98"/>
      <c r="IB177" s="98"/>
      <c r="IC177" s="98"/>
      <c r="ID177" s="98"/>
      <c r="IE177" s="98"/>
      <c r="IF177" s="99" t="s">
        <v>16</v>
      </c>
      <c r="IG177" s="99" t="s">
        <v>43</v>
      </c>
      <c r="IH177" s="100">
        <v>12.5</v>
      </c>
      <c r="II177" s="101" t="s">
        <v>19</v>
      </c>
      <c r="IJ177" s="98"/>
      <c r="IK177" s="98"/>
      <c r="IL177" s="98"/>
      <c r="IM177" s="98"/>
      <c r="IN177" s="98"/>
      <c r="IO177" s="98"/>
      <c r="IP177" s="98"/>
      <c r="IQ177" s="98"/>
      <c r="IR177" s="98"/>
      <c r="IS177" s="98"/>
      <c r="IT177" s="98"/>
      <c r="IU177" s="98"/>
    </row>
    <row r="178" spans="1:255" ht="15.95" customHeight="1">
      <c r="A178" s="84" t="s">
        <v>41</v>
      </c>
      <c r="B178" s="84" t="s">
        <v>191</v>
      </c>
      <c r="C178" s="102">
        <v>17.5</v>
      </c>
      <c r="D178" s="88">
        <v>757894330804</v>
      </c>
      <c r="E178" s="88" t="s">
        <v>192</v>
      </c>
      <c r="F178" s="60"/>
      <c r="G178" s="61"/>
      <c r="H178" s="61"/>
      <c r="I178" s="61"/>
      <c r="J178" s="61"/>
      <c r="K178" s="61"/>
      <c r="L178" s="62">
        <f t="shared" ref="L178:L189" si="40">(F178*C178)+(G178*C178)+(H178*C178)+(I178*C178)+(J178*C178)+(K178*C178)</f>
        <v>0</v>
      </c>
      <c r="M178" s="56">
        <f t="shared" ref="M178:M189" si="41">IF(AND(ISBLANK(F178),ISBLANK(G178),ISBLANK(H178),ISBLANK(I178),ISBLANK(J178),ISBLANK(K178)),1,0)</f>
        <v>1</v>
      </c>
      <c r="N178" s="41"/>
      <c r="O178" s="133"/>
      <c r="P178" s="23"/>
      <c r="Q178" s="23"/>
    </row>
    <row r="179" spans="1:255" ht="15.95" customHeight="1">
      <c r="A179" s="84" t="s">
        <v>41</v>
      </c>
      <c r="B179" s="84" t="s">
        <v>193</v>
      </c>
      <c r="C179" s="102">
        <v>17.5</v>
      </c>
      <c r="D179" s="88">
        <v>757894330811</v>
      </c>
      <c r="E179" s="88" t="s">
        <v>194</v>
      </c>
      <c r="F179" s="60"/>
      <c r="G179" s="61"/>
      <c r="H179" s="61"/>
      <c r="I179" s="61"/>
      <c r="J179" s="61"/>
      <c r="K179" s="61"/>
      <c r="L179" s="62">
        <f t="shared" si="40"/>
        <v>0</v>
      </c>
      <c r="M179" s="56">
        <f t="shared" si="41"/>
        <v>1</v>
      </c>
      <c r="N179" s="41"/>
      <c r="O179" s="133"/>
      <c r="P179" s="23"/>
      <c r="Q179" s="23"/>
    </row>
    <row r="180" spans="1:255" ht="15.95" customHeight="1">
      <c r="A180" s="84" t="s">
        <v>41</v>
      </c>
      <c r="B180" s="84" t="s">
        <v>195</v>
      </c>
      <c r="C180" s="102">
        <v>17.5</v>
      </c>
      <c r="D180" s="88">
        <v>757894330828</v>
      </c>
      <c r="E180" s="86" t="s">
        <v>196</v>
      </c>
      <c r="F180" s="60"/>
      <c r="G180" s="61"/>
      <c r="H180" s="61"/>
      <c r="I180" s="61"/>
      <c r="J180" s="61"/>
      <c r="K180" s="61"/>
      <c r="L180" s="62">
        <f t="shared" si="40"/>
        <v>0</v>
      </c>
      <c r="M180" s="56">
        <f t="shared" si="41"/>
        <v>1</v>
      </c>
      <c r="N180" s="41"/>
      <c r="O180" s="133"/>
      <c r="P180" s="23"/>
      <c r="Q180" s="23"/>
    </row>
    <row r="181" spans="1:255" ht="15.95" customHeight="1">
      <c r="A181" s="84" t="s">
        <v>119</v>
      </c>
      <c r="B181" s="84" t="s">
        <v>191</v>
      </c>
      <c r="C181" s="102">
        <v>15</v>
      </c>
      <c r="D181" s="88">
        <v>757894330835</v>
      </c>
      <c r="E181" s="86" t="s">
        <v>197</v>
      </c>
      <c r="F181" s="60"/>
      <c r="G181" s="61"/>
      <c r="H181" s="61"/>
      <c r="I181" s="61"/>
      <c r="J181" s="61"/>
      <c r="K181" s="61"/>
      <c r="L181" s="62">
        <f t="shared" si="40"/>
        <v>0</v>
      </c>
      <c r="M181" s="56">
        <f t="shared" si="41"/>
        <v>1</v>
      </c>
      <c r="N181" s="41"/>
      <c r="O181" s="133"/>
      <c r="P181" s="23"/>
      <c r="Q181" s="23"/>
    </row>
    <row r="182" spans="1:255" ht="15.95" customHeight="1">
      <c r="A182" s="84" t="s">
        <v>119</v>
      </c>
      <c r="B182" s="84" t="s">
        <v>193</v>
      </c>
      <c r="C182" s="102">
        <v>15</v>
      </c>
      <c r="D182" s="88">
        <v>757894330842</v>
      </c>
      <c r="E182" s="86" t="s">
        <v>198</v>
      </c>
      <c r="F182" s="60"/>
      <c r="G182" s="61"/>
      <c r="H182" s="61"/>
      <c r="I182" s="61"/>
      <c r="J182" s="61"/>
      <c r="K182" s="61"/>
      <c r="L182" s="62">
        <f t="shared" si="40"/>
        <v>0</v>
      </c>
      <c r="M182" s="56">
        <f t="shared" si="41"/>
        <v>1</v>
      </c>
      <c r="N182" s="41"/>
      <c r="O182" s="133"/>
      <c r="P182" s="23"/>
      <c r="Q182" s="23"/>
    </row>
    <row r="183" spans="1:255" ht="15.95" customHeight="1">
      <c r="A183" s="84" t="s">
        <v>119</v>
      </c>
      <c r="B183" s="84" t="s">
        <v>195</v>
      </c>
      <c r="C183" s="102">
        <v>15</v>
      </c>
      <c r="D183" s="88">
        <v>757894330859</v>
      </c>
      <c r="E183" s="86" t="s">
        <v>199</v>
      </c>
      <c r="F183" s="60"/>
      <c r="G183" s="61"/>
      <c r="H183" s="61"/>
      <c r="I183" s="61"/>
      <c r="J183" s="61"/>
      <c r="K183" s="61"/>
      <c r="L183" s="62">
        <f t="shared" si="40"/>
        <v>0</v>
      </c>
      <c r="M183" s="56">
        <f t="shared" si="41"/>
        <v>1</v>
      </c>
      <c r="N183" s="41"/>
      <c r="O183" s="133"/>
      <c r="P183" s="23"/>
      <c r="Q183" s="23"/>
    </row>
    <row r="184" spans="1:255" ht="15.95" customHeight="1">
      <c r="A184" s="84" t="s">
        <v>40</v>
      </c>
      <c r="B184" s="84" t="s">
        <v>191</v>
      </c>
      <c r="C184" s="102">
        <v>25</v>
      </c>
      <c r="D184" s="88">
        <v>757894330743</v>
      </c>
      <c r="E184" s="86" t="s">
        <v>200</v>
      </c>
      <c r="F184" s="60"/>
      <c r="G184" s="61"/>
      <c r="H184" s="61"/>
      <c r="I184" s="61"/>
      <c r="J184" s="61"/>
      <c r="K184" s="61"/>
      <c r="L184" s="62">
        <f t="shared" si="40"/>
        <v>0</v>
      </c>
      <c r="M184" s="56">
        <f t="shared" si="41"/>
        <v>1</v>
      </c>
      <c r="N184" s="41"/>
      <c r="O184" s="133"/>
      <c r="P184" s="23"/>
      <c r="Q184" s="23"/>
    </row>
    <row r="185" spans="1:255" ht="15.95" customHeight="1">
      <c r="A185" s="84" t="s">
        <v>40</v>
      </c>
      <c r="B185" s="84" t="s">
        <v>193</v>
      </c>
      <c r="C185" s="102">
        <v>25</v>
      </c>
      <c r="D185" s="88">
        <v>757894330750</v>
      </c>
      <c r="E185" s="86" t="s">
        <v>311</v>
      </c>
      <c r="F185" s="60"/>
      <c r="G185" s="61"/>
      <c r="H185" s="61"/>
      <c r="I185" s="61"/>
      <c r="J185" s="61"/>
      <c r="K185" s="61"/>
      <c r="L185" s="62">
        <f t="shared" si="40"/>
        <v>0</v>
      </c>
      <c r="M185" s="56">
        <f t="shared" si="41"/>
        <v>1</v>
      </c>
      <c r="N185" s="41"/>
      <c r="O185" s="133"/>
      <c r="P185" s="23"/>
      <c r="Q185" s="23"/>
    </row>
    <row r="186" spans="1:255" ht="15.95" customHeight="1">
      <c r="A186" s="84" t="s">
        <v>40</v>
      </c>
      <c r="B186" s="84" t="s">
        <v>195</v>
      </c>
      <c r="C186" s="102">
        <v>25</v>
      </c>
      <c r="D186" s="88">
        <v>757894330767</v>
      </c>
      <c r="E186" s="86" t="s">
        <v>201</v>
      </c>
      <c r="F186" s="60"/>
      <c r="G186" s="61"/>
      <c r="H186" s="61"/>
      <c r="I186" s="61"/>
      <c r="J186" s="61"/>
      <c r="K186" s="61"/>
      <c r="L186" s="62">
        <f t="shared" si="40"/>
        <v>0</v>
      </c>
      <c r="M186" s="56">
        <f t="shared" si="41"/>
        <v>1</v>
      </c>
      <c r="N186" s="41"/>
      <c r="O186" s="133"/>
      <c r="P186" s="23"/>
      <c r="Q186" s="23"/>
    </row>
    <row r="187" spans="1:255" ht="15.95" customHeight="1">
      <c r="A187" s="84" t="s">
        <v>120</v>
      </c>
      <c r="B187" s="84" t="s">
        <v>191</v>
      </c>
      <c r="C187" s="102">
        <v>12.5</v>
      </c>
      <c r="D187" s="88">
        <v>757894330866</v>
      </c>
      <c r="E187" s="86" t="s">
        <v>202</v>
      </c>
      <c r="F187" s="60"/>
      <c r="G187" s="61"/>
      <c r="H187" s="61"/>
      <c r="I187" s="61"/>
      <c r="J187" s="61"/>
      <c r="K187" s="61"/>
      <c r="L187" s="62">
        <f t="shared" si="40"/>
        <v>0</v>
      </c>
      <c r="M187" s="56">
        <f t="shared" si="41"/>
        <v>1</v>
      </c>
      <c r="N187" s="41"/>
      <c r="O187" s="133"/>
      <c r="P187" s="23"/>
      <c r="Q187" s="23"/>
    </row>
    <row r="188" spans="1:255" ht="15.95" customHeight="1">
      <c r="A188" s="84" t="s">
        <v>120</v>
      </c>
      <c r="B188" s="84" t="s">
        <v>193</v>
      </c>
      <c r="C188" s="102">
        <v>12.5</v>
      </c>
      <c r="D188" s="88">
        <v>757894330873</v>
      </c>
      <c r="E188" s="86" t="s">
        <v>203</v>
      </c>
      <c r="F188" s="60"/>
      <c r="G188" s="61"/>
      <c r="H188" s="61"/>
      <c r="I188" s="61"/>
      <c r="J188" s="61"/>
      <c r="K188" s="61"/>
      <c r="L188" s="62">
        <f t="shared" si="40"/>
        <v>0</v>
      </c>
      <c r="M188" s="56">
        <f t="shared" si="41"/>
        <v>1</v>
      </c>
      <c r="N188" s="41"/>
      <c r="O188" s="133"/>
      <c r="P188" s="23"/>
      <c r="Q188" s="23"/>
    </row>
    <row r="189" spans="1:255" ht="15.95" customHeight="1">
      <c r="A189" s="84" t="s">
        <v>120</v>
      </c>
      <c r="B189" s="84" t="s">
        <v>195</v>
      </c>
      <c r="C189" s="102">
        <v>12.5</v>
      </c>
      <c r="D189" s="88">
        <v>757894330880</v>
      </c>
      <c r="E189" s="86" t="s">
        <v>204</v>
      </c>
      <c r="F189" s="60"/>
      <c r="G189" s="61"/>
      <c r="H189" s="61"/>
      <c r="I189" s="61"/>
      <c r="J189" s="61"/>
      <c r="K189" s="61"/>
      <c r="L189" s="62">
        <f t="shared" si="40"/>
        <v>0</v>
      </c>
      <c r="M189" s="56">
        <f t="shared" si="41"/>
        <v>1</v>
      </c>
      <c r="N189" s="41"/>
      <c r="O189" s="133"/>
      <c r="P189" s="23"/>
      <c r="Q189" s="23"/>
    </row>
    <row r="190" spans="1:255" s="23" customFormat="1" ht="15.95" customHeight="1">
      <c r="A190" s="84" t="s">
        <v>42</v>
      </c>
      <c r="B190" s="84" t="s">
        <v>110</v>
      </c>
      <c r="C190" s="102">
        <v>7.5</v>
      </c>
      <c r="D190" s="88">
        <v>757894328092</v>
      </c>
      <c r="E190" s="86" t="s">
        <v>116</v>
      </c>
      <c r="F190" s="60"/>
      <c r="G190" s="61"/>
      <c r="H190" s="61"/>
      <c r="I190" s="61"/>
      <c r="J190" s="61"/>
      <c r="K190" s="61"/>
      <c r="L190" s="62">
        <f t="shared" ref="L190:L192" si="42">(F190*C190)+(G190*C190)+(H190*C190)+(I190*C190)+(J190*C190)+(K190*C190)</f>
        <v>0</v>
      </c>
      <c r="M190" s="56">
        <f>IF(AND(ISBLANK(F190),ISBLANK(G190),ISBLANK(H190),ISBLANK(I190),ISBLANK(J190),ISBLANK(K190)),1,0)</f>
        <v>1</v>
      </c>
      <c r="N190" s="41"/>
      <c r="O190" s="133"/>
    </row>
    <row r="191" spans="1:255" s="23" customFormat="1" ht="15.95" customHeight="1">
      <c r="A191" s="84" t="s">
        <v>111</v>
      </c>
      <c r="B191" s="84" t="s">
        <v>112</v>
      </c>
      <c r="C191" s="102">
        <v>13.75</v>
      </c>
      <c r="D191" s="88">
        <v>757894328047</v>
      </c>
      <c r="E191" s="86" t="s">
        <v>113</v>
      </c>
      <c r="F191" s="60"/>
      <c r="G191" s="61"/>
      <c r="H191" s="61"/>
      <c r="I191" s="61"/>
      <c r="J191" s="61"/>
      <c r="K191" s="61"/>
      <c r="L191" s="62">
        <f t="shared" si="42"/>
        <v>0</v>
      </c>
      <c r="M191" s="56">
        <f>IF(AND(ISBLANK(F191),ISBLANK(G191),ISBLANK(H191),ISBLANK(I191),ISBLANK(J191),ISBLANK(K191)),1,0)</f>
        <v>1</v>
      </c>
      <c r="N191" s="41"/>
      <c r="O191" s="133"/>
    </row>
    <row r="192" spans="1:255" s="23" customFormat="1" ht="15.95" customHeight="1" thickBot="1">
      <c r="A192" s="84" t="s">
        <v>114</v>
      </c>
      <c r="B192" s="84" t="s">
        <v>112</v>
      </c>
      <c r="C192" s="102">
        <v>15.5</v>
      </c>
      <c r="D192" s="88">
        <v>757894327958</v>
      </c>
      <c r="E192" s="86" t="s">
        <v>115</v>
      </c>
      <c r="F192" s="60"/>
      <c r="G192" s="61"/>
      <c r="H192" s="61"/>
      <c r="I192" s="61"/>
      <c r="J192" s="61"/>
      <c r="K192" s="61"/>
      <c r="L192" s="62">
        <f t="shared" si="42"/>
        <v>0</v>
      </c>
      <c r="M192" s="56">
        <f>IF(AND(ISBLANK(F192),ISBLANK(G192),ISBLANK(H192),ISBLANK(I192),ISBLANK(J192),ISBLANK(K192)),1,0)</f>
        <v>1</v>
      </c>
      <c r="N192" s="41"/>
      <c r="O192" s="133"/>
    </row>
    <row r="193" spans="1:17" ht="15.95" customHeight="1" thickBot="1">
      <c r="A193" s="103" t="s">
        <v>290</v>
      </c>
      <c r="B193" s="104"/>
      <c r="C193" s="105"/>
      <c r="D193" s="106"/>
      <c r="E193" s="107"/>
      <c r="F193" s="69">
        <f t="shared" ref="F193:K193" si="43">SUMPRODUCT($C$178:$C$192,F178:F192)</f>
        <v>0</v>
      </c>
      <c r="G193" s="69">
        <f t="shared" si="43"/>
        <v>0</v>
      </c>
      <c r="H193" s="69">
        <f t="shared" si="43"/>
        <v>0</v>
      </c>
      <c r="I193" s="69">
        <f t="shared" si="43"/>
        <v>0</v>
      </c>
      <c r="J193" s="69">
        <f t="shared" si="43"/>
        <v>0</v>
      </c>
      <c r="K193" s="69">
        <f t="shared" si="43"/>
        <v>0</v>
      </c>
      <c r="L193" s="70">
        <f>SUM(L178:L192)</f>
        <v>0</v>
      </c>
      <c r="M193" s="56">
        <f t="shared" ref="M193" si="44">IF(AND(ISBLANK(F193),ISBLANK(G193),ISBLANK(H193),ISBLANK(I193),ISBLANK(J193),ISBLANK(K193)),1,0)</f>
        <v>0</v>
      </c>
      <c r="N193" s="57"/>
      <c r="O193" s="133"/>
      <c r="P193" s="23"/>
      <c r="Q193" s="23"/>
    </row>
    <row r="194" spans="1:17" s="42" customFormat="1" ht="15.95" customHeight="1" thickBot="1">
      <c r="A194" s="109"/>
      <c r="B194" s="110"/>
      <c r="C194" s="111"/>
      <c r="D194" s="112"/>
      <c r="E194" s="113"/>
      <c r="F194" s="114"/>
      <c r="G194" s="114"/>
      <c r="H194" s="114"/>
      <c r="I194" s="114"/>
      <c r="J194" s="114"/>
      <c r="K194" s="114"/>
      <c r="L194" s="115"/>
      <c r="M194" s="56">
        <v>0</v>
      </c>
      <c r="N194" s="98"/>
      <c r="O194" s="133"/>
      <c r="P194" s="98"/>
      <c r="Q194" s="98"/>
    </row>
    <row r="195" spans="1:17" s="23" customFormat="1" ht="15.95" customHeight="1" thickBot="1">
      <c r="A195" s="116" t="s">
        <v>130</v>
      </c>
      <c r="B195" s="117" t="s">
        <v>130</v>
      </c>
      <c r="C195" s="118"/>
      <c r="D195" s="119"/>
      <c r="E195" s="120"/>
      <c r="F195" s="69">
        <f t="shared" ref="F195:L195" si="45">SUM(F83+F126+F160+F176+F137+F193)</f>
        <v>0</v>
      </c>
      <c r="G195" s="69">
        <f t="shared" si="45"/>
        <v>0</v>
      </c>
      <c r="H195" s="69">
        <f t="shared" si="45"/>
        <v>0</v>
      </c>
      <c r="I195" s="69">
        <f t="shared" si="45"/>
        <v>0</v>
      </c>
      <c r="J195" s="69">
        <f t="shared" si="45"/>
        <v>0</v>
      </c>
      <c r="K195" s="69">
        <f t="shared" si="45"/>
        <v>0</v>
      </c>
      <c r="L195" s="69">
        <f t="shared" si="45"/>
        <v>0</v>
      </c>
      <c r="M195" s="56">
        <f t="shared" ref="M195:M196" si="46">IF(AND(ISBLANK(F195),ISBLANK(G195),ISBLANK(H195),ISBLANK(I195),ISBLANK(J195),ISBLANK(K195)),1,0)</f>
        <v>0</v>
      </c>
      <c r="N195" s="98"/>
      <c r="O195" s="133"/>
      <c r="P195" s="98"/>
      <c r="Q195" s="98"/>
    </row>
    <row r="196" spans="1:17" s="23" customFormat="1" ht="15.95" customHeight="1" thickBot="1">
      <c r="A196" s="116" t="s">
        <v>131</v>
      </c>
      <c r="B196" s="121"/>
      <c r="C196" s="118"/>
      <c r="D196" s="119"/>
      <c r="E196" s="120"/>
      <c r="F196" s="122">
        <f t="shared" ref="F196:K196" si="47">SUM(F8:F82,F85:F125,F139:F159,F162:F175,F128:F136,F178:F192)</f>
        <v>0</v>
      </c>
      <c r="G196" s="122">
        <f t="shared" si="47"/>
        <v>0</v>
      </c>
      <c r="H196" s="122">
        <f t="shared" si="47"/>
        <v>0</v>
      </c>
      <c r="I196" s="122">
        <f t="shared" si="47"/>
        <v>0</v>
      </c>
      <c r="J196" s="122">
        <f t="shared" si="47"/>
        <v>0</v>
      </c>
      <c r="K196" s="122">
        <f t="shared" si="47"/>
        <v>0</v>
      </c>
      <c r="L196" s="122">
        <f>SUM(F196:K196)</f>
        <v>0</v>
      </c>
      <c r="M196" s="56">
        <f t="shared" si="46"/>
        <v>0</v>
      </c>
      <c r="N196" s="98"/>
      <c r="O196" s="133"/>
      <c r="P196" s="98"/>
      <c r="Q196" s="98"/>
    </row>
    <row r="197" spans="1:17" ht="15" customHeight="1">
      <c r="A197" s="45"/>
      <c r="B197" s="45"/>
      <c r="C197" s="46"/>
      <c r="D197" s="46"/>
      <c r="E197" s="46"/>
    </row>
    <row r="198" spans="1:17" ht="15" customHeight="1">
      <c r="A198" s="45"/>
      <c r="B198" s="45"/>
      <c r="C198" s="46"/>
      <c r="D198" s="46"/>
      <c r="E198" s="46"/>
    </row>
    <row r="199" spans="1:17" ht="15" customHeight="1">
      <c r="A199" s="45"/>
      <c r="B199" s="45"/>
      <c r="C199" s="46"/>
      <c r="D199" s="46"/>
      <c r="E199" s="46"/>
    </row>
    <row r="200" spans="1:17" ht="15" customHeight="1">
      <c r="A200" s="45"/>
      <c r="B200" s="45"/>
      <c r="C200" s="46"/>
      <c r="D200" s="46"/>
      <c r="E200" s="46"/>
    </row>
    <row r="201" spans="1:17" ht="15" customHeight="1">
      <c r="A201" s="45"/>
      <c r="B201" s="45"/>
      <c r="C201" s="46"/>
      <c r="D201" s="46"/>
      <c r="E201" s="46"/>
    </row>
    <row r="202" spans="1:17" ht="15" customHeight="1">
      <c r="A202" s="45"/>
      <c r="B202" s="45"/>
      <c r="C202" s="46"/>
      <c r="D202" s="46"/>
      <c r="E202" s="46"/>
    </row>
    <row r="203" spans="1:17" ht="15" customHeight="1">
      <c r="A203" s="45"/>
      <c r="B203" s="45"/>
      <c r="C203" s="46"/>
      <c r="D203" s="46"/>
      <c r="E203" s="46"/>
    </row>
    <row r="204" spans="1:17" ht="15" customHeight="1">
      <c r="A204" s="45"/>
      <c r="B204" s="45"/>
      <c r="C204" s="46"/>
      <c r="D204" s="46"/>
      <c r="E204" s="46"/>
    </row>
    <row r="205" spans="1:17" ht="15" customHeight="1">
      <c r="A205" s="45"/>
      <c r="B205" s="45"/>
      <c r="C205" s="46"/>
      <c r="D205" s="46"/>
      <c r="E205" s="46"/>
    </row>
    <row r="206" spans="1:17" ht="15" customHeight="1">
      <c r="A206" s="45"/>
      <c r="B206" s="45"/>
      <c r="C206" s="46"/>
      <c r="D206" s="46"/>
      <c r="E206" s="46"/>
    </row>
    <row r="207" spans="1:17" ht="15" customHeight="1">
      <c r="A207" s="45"/>
      <c r="B207" s="45"/>
      <c r="C207" s="46"/>
      <c r="D207" s="46"/>
      <c r="E207" s="46"/>
    </row>
    <row r="208" spans="1:17" ht="15" customHeight="1">
      <c r="A208" s="45"/>
      <c r="B208" s="45"/>
      <c r="C208" s="46"/>
      <c r="D208" s="46"/>
      <c r="E208" s="46"/>
    </row>
    <row r="209" spans="1:5" ht="15" customHeight="1">
      <c r="A209" s="45"/>
      <c r="B209" s="45"/>
      <c r="C209" s="46"/>
      <c r="D209" s="46"/>
      <c r="E209" s="46"/>
    </row>
    <row r="210" spans="1:5" ht="15" customHeight="1">
      <c r="A210" s="45"/>
      <c r="B210" s="45"/>
      <c r="C210" s="46"/>
      <c r="D210" s="46"/>
      <c r="E210" s="46"/>
    </row>
    <row r="211" spans="1:5" ht="15" customHeight="1">
      <c r="A211" s="45"/>
      <c r="B211" s="45"/>
      <c r="C211" s="46"/>
      <c r="D211" s="46"/>
      <c r="E211" s="46"/>
    </row>
    <row r="212" spans="1:5" ht="15" customHeight="1">
      <c r="A212" s="45"/>
      <c r="B212" s="45"/>
      <c r="C212" s="46"/>
      <c r="D212" s="46"/>
      <c r="E212" s="46"/>
    </row>
    <row r="213" spans="1:5" ht="15" customHeight="1">
      <c r="A213" s="45"/>
      <c r="B213" s="45"/>
      <c r="C213" s="46"/>
      <c r="D213" s="46"/>
      <c r="E213" s="46"/>
    </row>
  </sheetData>
  <sheetProtection algorithmName="SHA-512" hashValue="WKOIJi15479NXdMljlT25zJCryHG3EyWR6Vw3IlO/+Tu4nLbMdvHRnAUgksPeRG7YxsiYTjSksyUh037Ruj1sA==" saltValue="jn+UzlLfXa2HPyvntewe/g==" spinCount="100000" sheet="1" selectLockedCells="1"/>
  <protectedRanges>
    <protectedRange password="8EB1" sqref="F128:K136 F139:K159 F178:K192 F162:K175 F8:K82 F85:K125" name="Range1_1"/>
  </protectedRanges>
  <mergeCells count="2">
    <mergeCell ref="F1:L1"/>
    <mergeCell ref="B3:C3"/>
  </mergeCells>
  <phoneticPr fontId="2" type="noConversion"/>
  <conditionalFormatting sqref="D120 D123">
    <cfRule type="duplicateValues" dxfId="24" priority="26"/>
  </conditionalFormatting>
  <conditionalFormatting sqref="D114:D115 D118:D119">
    <cfRule type="duplicateValues" dxfId="23" priority="34"/>
  </conditionalFormatting>
  <conditionalFormatting sqref="D116:D117">
    <cfRule type="duplicateValues" dxfId="22" priority="22"/>
  </conditionalFormatting>
  <conditionalFormatting sqref="D122">
    <cfRule type="duplicateValues" dxfId="21" priority="20"/>
  </conditionalFormatting>
  <conditionalFormatting sqref="D121">
    <cfRule type="duplicateValues" dxfId="20" priority="21"/>
  </conditionalFormatting>
  <conditionalFormatting sqref="D112:D113">
    <cfRule type="duplicateValues" dxfId="19" priority="19"/>
  </conditionalFormatting>
  <conditionalFormatting sqref="D25:D26 D29">
    <cfRule type="duplicateValues" dxfId="18" priority="17"/>
  </conditionalFormatting>
  <conditionalFormatting sqref="D31:D33">
    <cfRule type="duplicateValues" dxfId="17" priority="16"/>
  </conditionalFormatting>
  <conditionalFormatting sqref="D30">
    <cfRule type="duplicateValues" dxfId="16" priority="15"/>
  </conditionalFormatting>
  <conditionalFormatting sqref="D34">
    <cfRule type="duplicateValues" dxfId="15" priority="18"/>
  </conditionalFormatting>
  <conditionalFormatting sqref="D27:D28">
    <cfRule type="duplicateValues" dxfId="14" priority="14"/>
  </conditionalFormatting>
  <conditionalFormatting sqref="D35:D37">
    <cfRule type="duplicateValues" dxfId="13" priority="13"/>
  </conditionalFormatting>
  <conditionalFormatting sqref="D38:D40">
    <cfRule type="duplicateValues" dxfId="12" priority="12"/>
  </conditionalFormatting>
  <conditionalFormatting sqref="D41:D42">
    <cfRule type="duplicateValues" dxfId="11" priority="35"/>
  </conditionalFormatting>
  <conditionalFormatting sqref="D43:D45">
    <cfRule type="duplicateValues" dxfId="10" priority="36"/>
  </conditionalFormatting>
  <conditionalFormatting sqref="D66:D67 D70">
    <cfRule type="duplicateValues" dxfId="9" priority="8"/>
  </conditionalFormatting>
  <conditionalFormatting sqref="D72:D74">
    <cfRule type="duplicateValues" dxfId="8" priority="7"/>
  </conditionalFormatting>
  <conditionalFormatting sqref="D71">
    <cfRule type="duplicateValues" dxfId="7" priority="6"/>
  </conditionalFormatting>
  <conditionalFormatting sqref="D75">
    <cfRule type="duplicateValues" dxfId="6" priority="9"/>
  </conditionalFormatting>
  <conditionalFormatting sqref="D68:D69">
    <cfRule type="duplicateValues" dxfId="5" priority="5"/>
  </conditionalFormatting>
  <conditionalFormatting sqref="D76:D78">
    <cfRule type="duplicateValues" dxfId="4" priority="4"/>
  </conditionalFormatting>
  <conditionalFormatting sqref="D79:D81">
    <cfRule type="duplicateValues" dxfId="3" priority="3"/>
  </conditionalFormatting>
  <conditionalFormatting sqref="D82">
    <cfRule type="duplicateValues" dxfId="2" priority="43"/>
  </conditionalFormatting>
  <conditionalFormatting sqref="D124:D125">
    <cfRule type="duplicateValues" dxfId="1" priority="44"/>
  </conditionalFormatting>
  <conditionalFormatting sqref="D110:D111">
    <cfRule type="duplicateValues" dxfId="0" priority="1"/>
  </conditionalFormatting>
  <dataValidations count="1">
    <dataValidation type="whole" operator="greaterThan" allowBlank="1" showErrorMessage="1" errorTitle="Invalid Quantity" error="The cell must have a whole number value greater than 0, or be empty." sqref="F85:K92 F139:K159 F128:K136 F178:K192 F162:K175 F8:K82 F94:K125" xr:uid="{54BE3370-B16C-4CEE-87F5-4F8EA78C03E7}">
      <formula1>0</formula1>
    </dataValidation>
  </dataValidations>
  <printOptions gridLines="1"/>
  <pageMargins left="0.5" right="0.38" top="1.18" bottom="0.72" header="0.23" footer="0.24"/>
  <pageSetup scale="47" fitToHeight="15" orientation="landscape" r:id="rId1"/>
  <headerFooter alignWithMargins="0">
    <oddHeader xml:space="preserve">&amp;L&amp;G&amp;C&amp;"Arial,Bold"&amp;18F23 PRSN ORDER FORM&amp;20
&amp;R&amp;"Montserrat,Regular"&amp;12MOUNTAINSMITH
910 12th Street
Golden, Co 
80401
Customer Service:  800-551-5889
Orders@mountainsmith.com
</oddHeader>
    <oddFooter>&amp;L&amp;"Arial,Italic"&amp;8Cancellations and changes must be received in writing at least 15 days prior to ship date.  Cancellations in excess of 20% of the original order will result in loss of pre-season terms for that order.  &amp;R&amp;"Arial,Italic"page &amp;P</oddFooter>
  </headerFooter>
  <rowBreaks count="3" manualBreakCount="3">
    <brk id="83" max="12" man="1"/>
    <brk id="137" max="12" man="1"/>
    <brk id="176" max="12" man="1"/>
  </rowBreaks>
  <drawing r:id="rId2"/>
  <legacyDrawing r:id="rId3"/>
  <legacyDrawingHF r:id="rId4"/>
  <controls>
    <mc:AlternateContent xmlns:mc="http://schemas.openxmlformats.org/markup-compatibility/2006">
      <mc:Choice Requires="x14">
        <control shapeId="1032" r:id="rId5" name="btnExpandSheet">
          <controlPr defaultSize="0" print="0" autoLine="0" autoPict="0" r:id="rId6">
            <anchor moveWithCells="1">
              <from>
                <xdr:col>0</xdr:col>
                <xdr:colOff>19050</xdr:colOff>
                <xdr:row>3</xdr:row>
                <xdr:rowOff>0</xdr:rowOff>
              </from>
              <to>
                <xdr:col>0</xdr:col>
                <xdr:colOff>2466975</xdr:colOff>
                <xdr:row>4</xdr:row>
                <xdr:rowOff>133350</xdr:rowOff>
              </to>
            </anchor>
          </controlPr>
        </control>
      </mc:Choice>
      <mc:Fallback>
        <control shapeId="1032" r:id="rId5" name="btnExpandSheet"/>
      </mc:Fallback>
    </mc:AlternateContent>
    <mc:AlternateContent xmlns:mc="http://schemas.openxmlformats.org/markup-compatibility/2006">
      <mc:Choice Requires="x14">
        <control shapeId="1051" r:id="rId7" name="btnHideRows">
          <controlPr autoLine="0" r:id="rId8">
            <anchor moveWithCells="1">
              <from>
                <xdr:col>0</xdr:col>
                <xdr:colOff>19050</xdr:colOff>
                <xdr:row>1</xdr:row>
                <xdr:rowOff>0</xdr:rowOff>
              </from>
              <to>
                <xdr:col>0</xdr:col>
                <xdr:colOff>2466975</xdr:colOff>
                <xdr:row>2</xdr:row>
                <xdr:rowOff>114300</xdr:rowOff>
              </to>
            </anchor>
          </controlPr>
        </control>
      </mc:Choice>
      <mc:Fallback>
        <control shapeId="1051" r:id="rId7" name="btnHideRow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Customer Info</vt:lpstr>
      <vt:lpstr>MS OrderForm</vt:lpstr>
      <vt:lpstr>'MS OrderForm'!Print_Area</vt:lpstr>
      <vt:lpstr>'MS OrderForm'!Print_Titles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Mills</dc:creator>
  <cp:lastModifiedBy>Josh Kerns</cp:lastModifiedBy>
  <cp:lastPrinted>2020-11-17T20:06:08Z</cp:lastPrinted>
  <dcterms:created xsi:type="dcterms:W3CDTF">2005-05-24T22:04:32Z</dcterms:created>
  <dcterms:modified xsi:type="dcterms:W3CDTF">2022-10-24T13:36:30Z</dcterms:modified>
</cp:coreProperties>
</file>